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OmataKaori\Desktop\"/>
    </mc:Choice>
  </mc:AlternateContent>
  <xr:revisionPtr revIDLastSave="0" documentId="8_{82B418AC-876A-456B-9891-25E3B928F8CB}" xr6:coauthVersionLast="47" xr6:coauthVersionMax="47" xr10:uidLastSave="{00000000-0000-0000-0000-000000000000}"/>
  <workbookProtection workbookAlgorithmName="SHA-512" workbookHashValue="/gtyHBGm0jZYIpbekUUzYOs5ceg7IlmKyQwPt0a3xsOah4rZWfHshpL95x6T3/JkBaqu3IrauJ0eqlRBMMkVUQ==" workbookSaltValue="xrplB2MYY+JX4P0YB1Xoww==" workbookSpinCount="100000" lockStructure="1"/>
  <bookViews>
    <workbookView xWindow="7260" yWindow="1548" windowWidth="17952" windowHeight="13644" tabRatio="789" xr2:uid="{AE63631F-B98C-4C23-AB22-0994E0C0E157}"/>
  </bookViews>
  <sheets>
    <sheet name="表紙" sheetId="6" r:id="rId1"/>
    <sheet name="事業年度比較→" sheetId="26" r:id="rId2"/>
    <sheet name="連結PL" sheetId="30" r:id="rId3"/>
    <sheet name="連結BS" sheetId="29" r:id="rId4"/>
    <sheet name="連結CI_7年" sheetId="11" r:id="rId5"/>
    <sheet name="連結CF_7年" sheetId="12" r:id="rId6"/>
    <sheet name="連結Seg" sheetId="32" r:id="rId7"/>
    <sheet name="四半期比較→" sheetId="27" r:id="rId8"/>
    <sheet name="連結PL_四半期" sheetId="15" r:id="rId9"/>
    <sheet name="連結Seg_四半期" sheetId="18" r:id="rId10"/>
    <sheet name="その他→" sheetId="28" r:id="rId11"/>
    <sheet name="株式" sheetId="17" r:id="rId12"/>
    <sheet name="経営指標" sheetId="1" r:id="rId13"/>
    <sheet name="Data" sheetId="23" state="hidden" r:id="rId14"/>
    <sheet name="提出用メモ" sheetId="33" state="hidden" r:id="rId15"/>
  </sheets>
  <definedNames>
    <definedName name="A001_ACCOUNT" localSheetId="10">#REF!</definedName>
    <definedName name="A001_ACCOUNT" localSheetId="7">#REF!</definedName>
    <definedName name="A001_ACCOUNT" localSheetId="1">#REF!</definedName>
    <definedName name="A001_ACCOUNT" localSheetId="0">#REF!</definedName>
    <definedName name="A001_ACCOUNT" localSheetId="6">#REF!</definedName>
    <definedName name="A001_ACCOUNT">#REF!</definedName>
    <definedName name="A001_AMOUNT" localSheetId="10">#REF!</definedName>
    <definedName name="A001_AMOUNT" localSheetId="7">#REF!</definedName>
    <definedName name="A001_AMOUNT" localSheetId="1">#REF!</definedName>
    <definedName name="A001_AMOUNT" localSheetId="0">#REF!</definedName>
    <definedName name="A001_AMOUNT" localSheetId="6">#REF!</definedName>
    <definedName name="A001_AMOUNT">#REF!</definedName>
    <definedName name="A001_OPTION" localSheetId="10">#REF!</definedName>
    <definedName name="A001_OPTION" localSheetId="7">#REF!</definedName>
    <definedName name="A001_OPTION" localSheetId="1">#REF!</definedName>
    <definedName name="A001_OPTION" localSheetId="0">#REF!</definedName>
    <definedName name="A001_OPTION" localSheetId="6">#REF!</definedName>
    <definedName name="A001_OPTION">#REF!</definedName>
    <definedName name="A002_ACCOUNT" localSheetId="10">#REF!</definedName>
    <definedName name="A002_ACCOUNT" localSheetId="7">#REF!</definedName>
    <definedName name="A002_ACCOUNT" localSheetId="1">#REF!</definedName>
    <definedName name="A002_ACCOUNT" localSheetId="0">#REF!</definedName>
    <definedName name="A002_ACCOUNT">#REF!</definedName>
    <definedName name="A002_AMOUNT" localSheetId="10">#REF!</definedName>
    <definedName name="A002_AMOUNT" localSheetId="7">#REF!</definedName>
    <definedName name="A002_AMOUNT" localSheetId="1">#REF!</definedName>
    <definedName name="A002_AMOUNT" localSheetId="0">#REF!</definedName>
    <definedName name="A002_AMOUNT">#REF!</definedName>
    <definedName name="A002_OPTION" localSheetId="10">#REF!</definedName>
    <definedName name="A002_OPTION" localSheetId="7">#REF!</definedName>
    <definedName name="A002_OPTION" localSheetId="1">#REF!</definedName>
    <definedName name="A002_OPTION" localSheetId="0">#REF!</definedName>
    <definedName name="A002_OPTION">#REF!</definedName>
    <definedName name="A003_ACCOUNT" localSheetId="10">#REF!</definedName>
    <definedName name="A003_ACCOUNT" localSheetId="7">#REF!</definedName>
    <definedName name="A003_ACCOUNT" localSheetId="1">#REF!</definedName>
    <definedName name="A003_ACCOUNT" localSheetId="0">#REF!</definedName>
    <definedName name="A003_ACCOUNT">#REF!</definedName>
    <definedName name="A003_AMOUNT" localSheetId="10">#REF!</definedName>
    <definedName name="A003_AMOUNT" localSheetId="7">#REF!</definedName>
    <definedName name="A003_AMOUNT" localSheetId="1">#REF!</definedName>
    <definedName name="A003_AMOUNT" localSheetId="0">#REF!</definedName>
    <definedName name="A003_AMOUNT">#REF!</definedName>
    <definedName name="A003_OPTION" localSheetId="10">#REF!</definedName>
    <definedName name="A003_OPTION" localSheetId="7">#REF!</definedName>
    <definedName name="A003_OPTION" localSheetId="1">#REF!</definedName>
    <definedName name="A003_OPTION" localSheetId="0">#REF!</definedName>
    <definedName name="A003_OPTION">#REF!</definedName>
    <definedName name="A011_ACCOUNT" localSheetId="10">#REF!</definedName>
    <definedName name="A011_ACCOUNT" localSheetId="7">#REF!</definedName>
    <definedName name="A011_ACCOUNT" localSheetId="1">#REF!</definedName>
    <definedName name="A011_ACCOUNT" localSheetId="0">#REF!</definedName>
    <definedName name="A011_ACCOUNT">#REF!</definedName>
    <definedName name="A011_AMOUNT" localSheetId="10">#REF!</definedName>
    <definedName name="A011_AMOUNT" localSheetId="7">#REF!</definedName>
    <definedName name="A011_AMOUNT" localSheetId="1">#REF!</definedName>
    <definedName name="A011_AMOUNT" localSheetId="0">#REF!</definedName>
    <definedName name="A011_AMOUNT">#REF!</definedName>
    <definedName name="A011_OPTION" localSheetId="10">#REF!</definedName>
    <definedName name="A011_OPTION" localSheetId="7">#REF!</definedName>
    <definedName name="A011_OPTION" localSheetId="1">#REF!</definedName>
    <definedName name="A011_OPTION" localSheetId="0">#REF!</definedName>
    <definedName name="A011_OPTION">#REF!</definedName>
    <definedName name="A012_ACCOUNT" localSheetId="10">#REF!</definedName>
    <definedName name="A012_ACCOUNT" localSheetId="7">#REF!</definedName>
    <definedName name="A012_ACCOUNT" localSheetId="1">#REF!</definedName>
    <definedName name="A012_ACCOUNT" localSheetId="0">#REF!</definedName>
    <definedName name="A012_ACCOUNT">#REF!</definedName>
    <definedName name="A012_AMOUNT" localSheetId="10">#REF!</definedName>
    <definedName name="A012_AMOUNT" localSheetId="7">#REF!</definedName>
    <definedName name="A012_AMOUNT" localSheetId="1">#REF!</definedName>
    <definedName name="A012_AMOUNT" localSheetId="0">#REF!</definedName>
    <definedName name="A012_AMOUNT">#REF!</definedName>
    <definedName name="A012_OPTION" localSheetId="10">#REF!</definedName>
    <definedName name="A012_OPTION" localSheetId="7">#REF!</definedName>
    <definedName name="A012_OPTION" localSheetId="1">#REF!</definedName>
    <definedName name="A012_OPTION" localSheetId="0">#REF!</definedName>
    <definedName name="A012_OPTION">#REF!</definedName>
    <definedName name="A013_ACCOUNT" localSheetId="10">#REF!</definedName>
    <definedName name="A013_ACCOUNT" localSheetId="7">#REF!</definedName>
    <definedName name="A013_ACCOUNT" localSheetId="1">#REF!</definedName>
    <definedName name="A013_ACCOUNT" localSheetId="0">#REF!</definedName>
    <definedName name="A013_ACCOUNT">#REF!</definedName>
    <definedName name="A013_AMOUNT" localSheetId="10">#REF!</definedName>
    <definedName name="A013_AMOUNT" localSheetId="7">#REF!</definedName>
    <definedName name="A013_AMOUNT" localSheetId="1">#REF!</definedName>
    <definedName name="A013_AMOUNT" localSheetId="0">#REF!</definedName>
    <definedName name="A013_AMOUNT">#REF!</definedName>
    <definedName name="A013_OPTION" localSheetId="10">#REF!</definedName>
    <definedName name="A013_OPTION" localSheetId="7">#REF!</definedName>
    <definedName name="A013_OPTION" localSheetId="1">#REF!</definedName>
    <definedName name="A013_OPTION" localSheetId="0">#REF!</definedName>
    <definedName name="A013_OPTION">#REF!</definedName>
    <definedName name="A016_ACCOUNT" localSheetId="10">#REF!</definedName>
    <definedName name="A016_ACCOUNT" localSheetId="7">#REF!</definedName>
    <definedName name="A016_ACCOUNT" localSheetId="1">#REF!</definedName>
    <definedName name="A016_ACCOUNT" localSheetId="0">#REF!</definedName>
    <definedName name="A016_ACCOUNT">#REF!</definedName>
    <definedName name="A016_AMOUNT" localSheetId="10">#REF!</definedName>
    <definedName name="A016_AMOUNT" localSheetId="7">#REF!</definedName>
    <definedName name="A016_AMOUNT" localSheetId="1">#REF!</definedName>
    <definedName name="A016_AMOUNT" localSheetId="0">#REF!</definedName>
    <definedName name="A016_AMOUNT">#REF!</definedName>
    <definedName name="A016_OPTION" localSheetId="10">#REF!</definedName>
    <definedName name="A016_OPTION" localSheetId="7">#REF!</definedName>
    <definedName name="A016_OPTION" localSheetId="1">#REF!</definedName>
    <definedName name="A016_OPTION" localSheetId="0">#REF!</definedName>
    <definedName name="A016_OPTION">#REF!</definedName>
    <definedName name="A021_ACCOUNT1" localSheetId="10">#REF!</definedName>
    <definedName name="A021_ACCOUNT1" localSheetId="7">#REF!</definedName>
    <definedName name="A021_ACCOUNT1" localSheetId="1">#REF!</definedName>
    <definedName name="A021_ACCOUNT1" localSheetId="0">#REF!</definedName>
    <definedName name="A021_ACCOUNT1">#REF!</definedName>
    <definedName name="A021_ACCOUNT2" localSheetId="10">#REF!</definedName>
    <definedName name="A021_ACCOUNT2" localSheetId="7">#REF!</definedName>
    <definedName name="A021_ACCOUNT2" localSheetId="1">#REF!</definedName>
    <definedName name="A021_ACCOUNT2" localSheetId="0">#REF!</definedName>
    <definedName name="A021_ACCOUNT2">#REF!</definedName>
    <definedName name="A021_AMOUNT1" localSheetId="10">#REF!</definedName>
    <definedName name="A021_AMOUNT1" localSheetId="7">#REF!</definedName>
    <definedName name="A021_AMOUNT1" localSheetId="1">#REF!</definedName>
    <definedName name="A021_AMOUNT1" localSheetId="0">#REF!</definedName>
    <definedName name="A021_AMOUNT1">#REF!</definedName>
    <definedName name="A021_AMOUNT2" localSheetId="10">#REF!</definedName>
    <definedName name="A021_AMOUNT2" localSheetId="7">#REF!</definedName>
    <definedName name="A021_AMOUNT2" localSheetId="1">#REF!</definedName>
    <definedName name="A021_AMOUNT2" localSheetId="0">#REF!</definedName>
    <definedName name="A021_AMOUNT2">#REF!</definedName>
    <definedName name="A021_OPTION1" localSheetId="10">#REF!</definedName>
    <definedName name="A021_OPTION1" localSheetId="7">#REF!</definedName>
    <definedName name="A021_OPTION1" localSheetId="1">#REF!</definedName>
    <definedName name="A021_OPTION1" localSheetId="0">#REF!</definedName>
    <definedName name="A021_OPTION1">#REF!</definedName>
    <definedName name="A021_OPTION2" localSheetId="10">#REF!</definedName>
    <definedName name="A021_OPTION2" localSheetId="7">#REF!</definedName>
    <definedName name="A021_OPTION2" localSheetId="1">#REF!</definedName>
    <definedName name="A021_OPTION2" localSheetId="0">#REF!</definedName>
    <definedName name="A021_OPTION2">#REF!</definedName>
    <definedName name="A021_SUBACCOUNT1" localSheetId="10">#REF!</definedName>
    <definedName name="A021_SUBACCOUNT1" localSheetId="7">#REF!</definedName>
    <definedName name="A021_SUBACCOUNT1" localSheetId="1">#REF!</definedName>
    <definedName name="A021_SUBACCOUNT1" localSheetId="0">#REF!</definedName>
    <definedName name="A021_SUBACCOUNT1">#REF!</definedName>
    <definedName name="A021_SUBACCOUNT2" localSheetId="10">#REF!</definedName>
    <definedName name="A021_SUBACCOUNT2" localSheetId="7">#REF!</definedName>
    <definedName name="A021_SUBACCOUNT2" localSheetId="1">#REF!</definedName>
    <definedName name="A021_SUBACCOUNT2" localSheetId="0">#REF!</definedName>
    <definedName name="A021_SUBACCOUNT2">#REF!</definedName>
    <definedName name="A022_ACCOUNT" localSheetId="10">#REF!</definedName>
    <definedName name="A022_ACCOUNT" localSheetId="7">#REF!</definedName>
    <definedName name="A022_ACCOUNT" localSheetId="1">#REF!</definedName>
    <definedName name="A022_ACCOUNT" localSheetId="0">#REF!</definedName>
    <definedName name="A022_ACCOUNT">#REF!</definedName>
    <definedName name="A022_AMOUNT" localSheetId="10">#REF!</definedName>
    <definedName name="A022_AMOUNT" localSheetId="7">#REF!</definedName>
    <definedName name="A022_AMOUNT" localSheetId="1">#REF!</definedName>
    <definedName name="A022_AMOUNT" localSheetId="0">#REF!</definedName>
    <definedName name="A022_AMOUNT">#REF!</definedName>
    <definedName name="A022_OPTION" localSheetId="10">#REF!</definedName>
    <definedName name="A022_OPTION" localSheetId="7">#REF!</definedName>
    <definedName name="A022_OPTION" localSheetId="1">#REF!</definedName>
    <definedName name="A022_OPTION" localSheetId="0">#REF!</definedName>
    <definedName name="A022_OPTION">#REF!</definedName>
    <definedName name="A022_SUBACCOUNT" localSheetId="10">#REF!</definedName>
    <definedName name="A022_SUBACCOUNT" localSheetId="7">#REF!</definedName>
    <definedName name="A022_SUBACCOUNT" localSheetId="1">#REF!</definedName>
    <definedName name="A022_SUBACCOUNT" localSheetId="0">#REF!</definedName>
    <definedName name="A022_SUBACCOUNT">#REF!</definedName>
    <definedName name="A023_ACCOUNT" localSheetId="10">#REF!</definedName>
    <definedName name="A023_ACCOUNT" localSheetId="7">#REF!</definedName>
    <definedName name="A023_ACCOUNT" localSheetId="1">#REF!</definedName>
    <definedName name="A023_ACCOUNT" localSheetId="0">#REF!</definedName>
    <definedName name="A023_ACCOUNT">#REF!</definedName>
    <definedName name="A023_AMOUNT" localSheetId="10">#REF!</definedName>
    <definedName name="A023_AMOUNT" localSheetId="7">#REF!</definedName>
    <definedName name="A023_AMOUNT" localSheetId="1">#REF!</definedName>
    <definedName name="A023_AMOUNT" localSheetId="0">#REF!</definedName>
    <definedName name="A023_AMOUNT">#REF!</definedName>
    <definedName name="A023_OPTION" localSheetId="10">#REF!</definedName>
    <definedName name="A023_OPTION" localSheetId="7">#REF!</definedName>
    <definedName name="A023_OPTION" localSheetId="1">#REF!</definedName>
    <definedName name="A023_OPTION" localSheetId="0">#REF!</definedName>
    <definedName name="A023_OPTION">#REF!</definedName>
    <definedName name="A023_OPTION2">#REF!</definedName>
    <definedName name="A023_OPTION4">#REF!</definedName>
    <definedName name="A023_SUBACCOUNT" localSheetId="10">#REF!</definedName>
    <definedName name="A023_SUBACCOUNT" localSheetId="7">#REF!</definedName>
    <definedName name="A023_SUBACCOUNT" localSheetId="1">#REF!</definedName>
    <definedName name="A023_SUBACCOUNT" localSheetId="0">#REF!</definedName>
    <definedName name="A023_SUBACCOUNT" localSheetId="6">#REF!</definedName>
    <definedName name="A023_SUBACCOUNT">#REF!</definedName>
    <definedName name="A023_SUBACCOUNT2">#REF!</definedName>
    <definedName name="A024_ACCOUNT" localSheetId="10">#REF!</definedName>
    <definedName name="A024_ACCOUNT" localSheetId="7">#REF!</definedName>
    <definedName name="A024_ACCOUNT" localSheetId="1">#REF!</definedName>
    <definedName name="A024_ACCOUNT" localSheetId="0">#REF!</definedName>
    <definedName name="A024_ACCOUNT" localSheetId="6">#REF!</definedName>
    <definedName name="A024_ACCOUNT">#REF!</definedName>
    <definedName name="A024_AMOUNT" localSheetId="10">#REF!</definedName>
    <definedName name="A024_AMOUNT" localSheetId="7">#REF!</definedName>
    <definedName name="A024_AMOUNT" localSheetId="1">#REF!</definedName>
    <definedName name="A024_AMOUNT" localSheetId="0">#REF!</definedName>
    <definedName name="A024_AMOUNT" localSheetId="6">#REF!</definedName>
    <definedName name="A024_AMOUNT">#REF!</definedName>
    <definedName name="A024_OPTION" localSheetId="10">#REF!</definedName>
    <definedName name="A024_OPTION" localSheetId="7">#REF!</definedName>
    <definedName name="A024_OPTION" localSheetId="1">#REF!</definedName>
    <definedName name="A024_OPTION" localSheetId="0">#REF!</definedName>
    <definedName name="A024_OPTION" localSheetId="6">#REF!</definedName>
    <definedName name="A024_OPTION">#REF!</definedName>
    <definedName name="aaa" localSheetId="6">#REF!</definedName>
    <definedName name="aaa">#REF!</definedName>
    <definedName name="AC_CD1" localSheetId="10">#REF!</definedName>
    <definedName name="AC_CD1" localSheetId="7">#REF!</definedName>
    <definedName name="AC_CD1" localSheetId="1">#REF!</definedName>
    <definedName name="AC_CD1" localSheetId="0">#REF!</definedName>
    <definedName name="AC_CD1" localSheetId="6">#REF!</definedName>
    <definedName name="AC_CD1">#REF!</definedName>
    <definedName name="AC_CD2" localSheetId="10">#REF!</definedName>
    <definedName name="AC_CD2" localSheetId="7">#REF!</definedName>
    <definedName name="AC_CD2" localSheetId="1">#REF!</definedName>
    <definedName name="AC_CD2" localSheetId="0">#REF!</definedName>
    <definedName name="AC_CD2" localSheetId="6">#REF!</definedName>
    <definedName name="AC_CD2">#REF!</definedName>
    <definedName name="AC_CD3" localSheetId="10">#REF!</definedName>
    <definedName name="AC_CD3" localSheetId="7">#REF!</definedName>
    <definedName name="AC_CD3" localSheetId="1">#REF!</definedName>
    <definedName name="AC_CD3" localSheetId="0">#REF!</definedName>
    <definedName name="AC_CD3" localSheetId="6">#REF!</definedName>
    <definedName name="AC_CD3">#REF!</definedName>
    <definedName name="AC_CD4" localSheetId="10">#REF!</definedName>
    <definedName name="AC_CD4" localSheetId="7">#REF!</definedName>
    <definedName name="AC_CD4" localSheetId="1">#REF!</definedName>
    <definedName name="AC_CD4" localSheetId="0">#REF!</definedName>
    <definedName name="AC_CD4">#REF!</definedName>
    <definedName name="AC_CD5" localSheetId="10">#REF!</definedName>
    <definedName name="AC_CD5" localSheetId="7">#REF!</definedName>
    <definedName name="AC_CD5" localSheetId="1">#REF!</definedName>
    <definedName name="AC_CD5" localSheetId="0">#REF!</definedName>
    <definedName name="AC_CD5">#REF!</definedName>
    <definedName name="AC_CD6" localSheetId="10">#REF!</definedName>
    <definedName name="AC_CD6" localSheetId="7">#REF!</definedName>
    <definedName name="AC_CD6" localSheetId="1">#REF!</definedName>
    <definedName name="AC_CD6" localSheetId="0">#REF!</definedName>
    <definedName name="AC_CD6">#REF!</definedName>
    <definedName name="AC_NAME_E1" localSheetId="10">#REF!</definedName>
    <definedName name="AC_NAME_E1" localSheetId="7">#REF!</definedName>
    <definedName name="AC_NAME_E1" localSheetId="1">#REF!</definedName>
    <definedName name="AC_NAME_E1" localSheetId="0">#REF!</definedName>
    <definedName name="AC_NAME_E1">#REF!</definedName>
    <definedName name="AC_NAME_E2" localSheetId="10">#REF!</definedName>
    <definedName name="AC_NAME_E2" localSheetId="7">#REF!</definedName>
    <definedName name="AC_NAME_E2" localSheetId="1">#REF!</definedName>
    <definedName name="AC_NAME_E2" localSheetId="0">#REF!</definedName>
    <definedName name="AC_NAME_E2">#REF!</definedName>
    <definedName name="AC_NAME_E3" localSheetId="10">#REF!</definedName>
    <definedName name="AC_NAME_E3" localSheetId="7">#REF!</definedName>
    <definedName name="AC_NAME_E3" localSheetId="1">#REF!</definedName>
    <definedName name="AC_NAME_E3" localSheetId="0">#REF!</definedName>
    <definedName name="AC_NAME_E3">#REF!</definedName>
    <definedName name="AC_NAME_E4" localSheetId="10">#REF!</definedName>
    <definedName name="AC_NAME_E4" localSheetId="7">#REF!</definedName>
    <definedName name="AC_NAME_E4" localSheetId="1">#REF!</definedName>
    <definedName name="AC_NAME_E4" localSheetId="0">#REF!</definedName>
    <definedName name="AC_NAME_E4">#REF!</definedName>
    <definedName name="AC_NAME_E5" localSheetId="10">#REF!</definedName>
    <definedName name="AC_NAME_E5" localSheetId="7">#REF!</definedName>
    <definedName name="AC_NAME_E5" localSheetId="1">#REF!</definedName>
    <definedName name="AC_NAME_E5" localSheetId="0">#REF!</definedName>
    <definedName name="AC_NAME_E5">#REF!</definedName>
    <definedName name="AC_NAME_E6" localSheetId="10">#REF!</definedName>
    <definedName name="AC_NAME_E6" localSheetId="7">#REF!</definedName>
    <definedName name="AC_NAME_E6" localSheetId="1">#REF!</definedName>
    <definedName name="AC_NAME_E6" localSheetId="0">#REF!</definedName>
    <definedName name="AC_NAME_E6">#REF!</definedName>
    <definedName name="AC_NAME_J1" localSheetId="10">#REF!</definedName>
    <definedName name="AC_NAME_J1" localSheetId="7">#REF!</definedName>
    <definedName name="AC_NAME_J1" localSheetId="1">#REF!</definedName>
    <definedName name="AC_NAME_J1" localSheetId="0">#REF!</definedName>
    <definedName name="AC_NAME_J1">#REF!</definedName>
    <definedName name="AC_NAME_J2" localSheetId="10">#REF!</definedName>
    <definedName name="AC_NAME_J2" localSheetId="7">#REF!</definedName>
    <definedName name="AC_NAME_J2" localSheetId="1">#REF!</definedName>
    <definedName name="AC_NAME_J2" localSheetId="0">#REF!</definedName>
    <definedName name="AC_NAME_J2">#REF!</definedName>
    <definedName name="AC_NAME_J3" localSheetId="10">#REF!</definedName>
    <definedName name="AC_NAME_J3" localSheetId="7">#REF!</definedName>
    <definedName name="AC_NAME_J3" localSheetId="1">#REF!</definedName>
    <definedName name="AC_NAME_J3" localSheetId="0">#REF!</definedName>
    <definedName name="AC_NAME_J3">#REF!</definedName>
    <definedName name="AC_NAME_J4" localSheetId="10">#REF!</definedName>
    <definedName name="AC_NAME_J4" localSheetId="7">#REF!</definedName>
    <definedName name="AC_NAME_J4" localSheetId="1">#REF!</definedName>
    <definedName name="AC_NAME_J4" localSheetId="0">#REF!</definedName>
    <definedName name="AC_NAME_J4">#REF!</definedName>
    <definedName name="AC_NAME_J5" localSheetId="10">#REF!</definedName>
    <definedName name="AC_NAME_J5" localSheetId="7">#REF!</definedName>
    <definedName name="AC_NAME_J5" localSheetId="1">#REF!</definedName>
    <definedName name="AC_NAME_J5" localSheetId="0">#REF!</definedName>
    <definedName name="AC_NAME_J5">#REF!</definedName>
    <definedName name="AC_NAME_J6" localSheetId="10">#REF!</definedName>
    <definedName name="AC_NAME_J6" localSheetId="7">#REF!</definedName>
    <definedName name="AC_NAME_J6" localSheetId="1">#REF!</definedName>
    <definedName name="AC_NAME_J6" localSheetId="0">#REF!</definedName>
    <definedName name="AC_NAME_J6">#REF!</definedName>
    <definedName name="AmountUnit" localSheetId="10">#REF!</definedName>
    <definedName name="AmountUnit" localSheetId="7">#REF!</definedName>
    <definedName name="AmountUnit" localSheetId="1">#REF!</definedName>
    <definedName name="AmountUnit" localSheetId="0">#REF!</definedName>
    <definedName name="AmountUnit">#REF!</definedName>
    <definedName name="AS2DocOpenMode">"AS2DocumentEdit"</definedName>
    <definedName name="B001_ACCOUNT" localSheetId="10">#REF!</definedName>
    <definedName name="B001_ACCOUNT" localSheetId="7">#REF!</definedName>
    <definedName name="B001_ACCOUNT" localSheetId="1">#REF!</definedName>
    <definedName name="B001_ACCOUNT" localSheetId="0">#REF!</definedName>
    <definedName name="B001_ACCOUNT" localSheetId="6">#REF!</definedName>
    <definedName name="B001_ACCOUNT">#REF!</definedName>
    <definedName name="B001_AMOUNT" localSheetId="10">#REF!</definedName>
    <definedName name="B001_AMOUNT" localSheetId="7">#REF!</definedName>
    <definedName name="B001_AMOUNT" localSheetId="1">#REF!</definedName>
    <definedName name="B001_AMOUNT" localSheetId="0">#REF!</definedName>
    <definedName name="B001_AMOUNT" localSheetId="6">#REF!</definedName>
    <definedName name="B001_AMOUNT">#REF!</definedName>
    <definedName name="B001_OPTION" localSheetId="10">#REF!</definedName>
    <definedName name="B001_OPTION" localSheetId="7">#REF!</definedName>
    <definedName name="B001_OPTION" localSheetId="1">#REF!</definedName>
    <definedName name="B001_OPTION" localSheetId="0">#REF!</definedName>
    <definedName name="B001_OPTION" localSheetId="6">#REF!</definedName>
    <definedName name="B001_OPTION">#REF!</definedName>
    <definedName name="B002_ACCOUNT" localSheetId="10">#REF!</definedName>
    <definedName name="B002_ACCOUNT" localSheetId="7">#REF!</definedName>
    <definedName name="B002_ACCOUNT" localSheetId="1">#REF!</definedName>
    <definedName name="B002_ACCOUNT" localSheetId="0">#REF!</definedName>
    <definedName name="B002_ACCOUNT">#REF!</definedName>
    <definedName name="B002_AMOUNT" localSheetId="10">#REF!</definedName>
    <definedName name="B002_AMOUNT" localSheetId="7">#REF!</definedName>
    <definedName name="B002_AMOUNT" localSheetId="1">#REF!</definedName>
    <definedName name="B002_AMOUNT" localSheetId="0">#REF!</definedName>
    <definedName name="B002_AMOUNT">#REF!</definedName>
    <definedName name="B002_OPTION" localSheetId="10">#REF!</definedName>
    <definedName name="B002_OPTION" localSheetId="7">#REF!</definedName>
    <definedName name="B002_OPTION" localSheetId="1">#REF!</definedName>
    <definedName name="B002_OPTION" localSheetId="0">#REF!</definedName>
    <definedName name="B002_OPTION">#REF!</definedName>
    <definedName name="B003_ACCOUNT" localSheetId="10">#REF!</definedName>
    <definedName name="B003_ACCOUNT" localSheetId="7">#REF!</definedName>
    <definedName name="B003_ACCOUNT" localSheetId="1">#REF!</definedName>
    <definedName name="B003_ACCOUNT" localSheetId="0">#REF!</definedName>
    <definedName name="B003_ACCOUNT">#REF!</definedName>
    <definedName name="B003_AMOUNT" localSheetId="10">#REF!</definedName>
    <definedName name="B003_AMOUNT" localSheetId="7">#REF!</definedName>
    <definedName name="B003_AMOUNT" localSheetId="1">#REF!</definedName>
    <definedName name="B003_AMOUNT" localSheetId="0">#REF!</definedName>
    <definedName name="B003_AMOUNT">#REF!</definedName>
    <definedName name="B003_OPTION" localSheetId="10">#REF!</definedName>
    <definedName name="B003_OPTION" localSheetId="7">#REF!</definedName>
    <definedName name="B003_OPTION" localSheetId="1">#REF!</definedName>
    <definedName name="B003_OPTION" localSheetId="0">#REF!</definedName>
    <definedName name="B003_OPTION">#REF!</definedName>
    <definedName name="B004_ACCOUNT" localSheetId="10">#REF!</definedName>
    <definedName name="B004_ACCOUNT" localSheetId="7">#REF!</definedName>
    <definedName name="B004_ACCOUNT" localSheetId="1">#REF!</definedName>
    <definedName name="B004_ACCOUNT" localSheetId="0">#REF!</definedName>
    <definedName name="B004_ACCOUNT">#REF!</definedName>
    <definedName name="B004_AMOUNT" localSheetId="10">#REF!</definedName>
    <definedName name="B004_AMOUNT" localSheetId="7">#REF!</definedName>
    <definedName name="B004_AMOUNT" localSheetId="1">#REF!</definedName>
    <definedName name="B004_AMOUNT" localSheetId="0">#REF!</definedName>
    <definedName name="B004_AMOUNT">#REF!</definedName>
    <definedName name="B004_OPTION" localSheetId="10">#REF!</definedName>
    <definedName name="B004_OPTION" localSheetId="7">#REF!</definedName>
    <definedName name="B004_OPTION" localSheetId="1">#REF!</definedName>
    <definedName name="B004_OPTION" localSheetId="0">#REF!</definedName>
    <definedName name="B004_OPTION">#REF!</definedName>
    <definedName name="B005_ACCOUNT" localSheetId="10">#REF!</definedName>
    <definedName name="B005_ACCOUNT" localSheetId="7">#REF!</definedName>
    <definedName name="B005_ACCOUNT" localSheetId="1">#REF!</definedName>
    <definedName name="B005_ACCOUNT" localSheetId="0">#REF!</definedName>
    <definedName name="B005_ACCOUNT">#REF!</definedName>
    <definedName name="B005_ACCOUNT2" localSheetId="10">#REF!</definedName>
    <definedName name="B005_ACCOUNT2" localSheetId="7">#REF!</definedName>
    <definedName name="B005_ACCOUNT2" localSheetId="1">#REF!</definedName>
    <definedName name="B005_ACCOUNT2" localSheetId="0">#REF!</definedName>
    <definedName name="B005_ACCOUNT2">#REF!</definedName>
    <definedName name="B005_ACCOUNT3" localSheetId="10">#REF!</definedName>
    <definedName name="B005_ACCOUNT3" localSheetId="7">#REF!</definedName>
    <definedName name="B005_ACCOUNT3" localSheetId="1">#REF!</definedName>
    <definedName name="B005_ACCOUNT3" localSheetId="0">#REF!</definedName>
    <definedName name="B005_ACCOUNT3">#REF!</definedName>
    <definedName name="B005_AMOUNT" localSheetId="10">#REF!</definedName>
    <definedName name="B005_AMOUNT" localSheetId="7">#REF!</definedName>
    <definedName name="B005_AMOUNT" localSheetId="1">#REF!</definedName>
    <definedName name="B005_AMOUNT" localSheetId="0">#REF!</definedName>
    <definedName name="B005_AMOUNT">#REF!</definedName>
    <definedName name="B005_AMOUNT2" localSheetId="10">#REF!</definedName>
    <definedName name="B005_AMOUNT2" localSheetId="7">#REF!</definedName>
    <definedName name="B005_AMOUNT2" localSheetId="1">#REF!</definedName>
    <definedName name="B005_AMOUNT2" localSheetId="0">#REF!</definedName>
    <definedName name="B005_AMOUNT2">#REF!</definedName>
    <definedName name="B005_AMOUNT3" localSheetId="10">#REF!</definedName>
    <definedName name="B005_AMOUNT3" localSheetId="7">#REF!</definedName>
    <definedName name="B005_AMOUNT3" localSheetId="1">#REF!</definedName>
    <definedName name="B005_AMOUNT3" localSheetId="0">#REF!</definedName>
    <definedName name="B005_AMOUNT3">#REF!</definedName>
    <definedName name="B005_OPTION" localSheetId="10">#REF!</definedName>
    <definedName name="B005_OPTION" localSheetId="7">#REF!</definedName>
    <definedName name="B005_OPTION" localSheetId="1">#REF!</definedName>
    <definedName name="B005_OPTION" localSheetId="0">#REF!</definedName>
    <definedName name="B005_OPTION">#REF!</definedName>
    <definedName name="B005_OPTION2" localSheetId="10">#REF!</definedName>
    <definedName name="B005_OPTION2" localSheetId="7">#REF!</definedName>
    <definedName name="B005_OPTION2" localSheetId="1">#REF!</definedName>
    <definedName name="B005_OPTION2" localSheetId="0">#REF!</definedName>
    <definedName name="B005_OPTION2">#REF!</definedName>
    <definedName name="B005_OPTION3" localSheetId="10">#REF!</definedName>
    <definedName name="B005_OPTION3" localSheetId="7">#REF!</definedName>
    <definedName name="B005_OPTION3" localSheetId="1">#REF!</definedName>
    <definedName name="B005_OPTION3" localSheetId="0">#REF!</definedName>
    <definedName name="B005_OPTION3">#REF!</definedName>
    <definedName name="B005_SUBACCOUNT" localSheetId="10">#REF!</definedName>
    <definedName name="B005_SUBACCOUNT" localSheetId="7">#REF!</definedName>
    <definedName name="B005_SUBACCOUNT" localSheetId="1">#REF!</definedName>
    <definedName name="B005_SUBACCOUNT" localSheetId="0">#REF!</definedName>
    <definedName name="B005_SUBACCOUNT">#REF!</definedName>
    <definedName name="B006_ACCOUNT" localSheetId="10">#REF!</definedName>
    <definedName name="B006_ACCOUNT" localSheetId="7">#REF!</definedName>
    <definedName name="B006_ACCOUNT" localSheetId="1">#REF!</definedName>
    <definedName name="B006_ACCOUNT" localSheetId="0">#REF!</definedName>
    <definedName name="B006_ACCOUNT">#REF!</definedName>
    <definedName name="B006_AMOUNT" localSheetId="10">#REF!</definedName>
    <definedName name="B006_AMOUNT" localSheetId="7">#REF!</definedName>
    <definedName name="B006_AMOUNT" localSheetId="1">#REF!</definedName>
    <definedName name="B006_AMOUNT" localSheetId="0">#REF!</definedName>
    <definedName name="B006_AMOUNT">#REF!</definedName>
    <definedName name="B006_OPTION" localSheetId="10">#REF!</definedName>
    <definedName name="B006_OPTION" localSheetId="7">#REF!</definedName>
    <definedName name="B006_OPTION" localSheetId="1">#REF!</definedName>
    <definedName name="B006_OPTION" localSheetId="0">#REF!</definedName>
    <definedName name="B006_OPTION">#REF!</definedName>
    <definedName name="B012_1DATA" localSheetId="10">#REF!</definedName>
    <definedName name="B012_1DATA" localSheetId="7">#REF!</definedName>
    <definedName name="B012_1DATA" localSheetId="1">#REF!</definedName>
    <definedName name="B012_1DATA" localSheetId="0">#REF!</definedName>
    <definedName name="B012_1DATA">#REF!</definedName>
    <definedName name="B012_1FIELD" localSheetId="10">#REF!</definedName>
    <definedName name="B012_1FIELD" localSheetId="7">#REF!</definedName>
    <definedName name="B012_1FIELD" localSheetId="1">#REF!</definedName>
    <definedName name="B012_1FIELD" localSheetId="0">#REF!</definedName>
    <definedName name="B012_1FIELD">#REF!</definedName>
    <definedName name="B012_2DATA" localSheetId="10">#REF!</definedName>
    <definedName name="B012_2DATA" localSheetId="7">#REF!</definedName>
    <definedName name="B012_2DATA" localSheetId="1">#REF!</definedName>
    <definedName name="B012_2DATA" localSheetId="0">#REF!</definedName>
    <definedName name="B012_2DATA">#REF!</definedName>
    <definedName name="B012_2FIELD" localSheetId="10">#REF!</definedName>
    <definedName name="B012_2FIELD" localSheetId="7">#REF!</definedName>
    <definedName name="B012_2FIELD" localSheetId="1">#REF!</definedName>
    <definedName name="B012_2FIELD" localSheetId="0">#REF!</definedName>
    <definedName name="B012_2FIELD">#REF!</definedName>
    <definedName name="B012_3DATA" localSheetId="10">#REF!</definedName>
    <definedName name="B012_3DATA" localSheetId="7">#REF!</definedName>
    <definedName name="B012_3DATA" localSheetId="1">#REF!</definedName>
    <definedName name="B012_3DATA" localSheetId="0">#REF!</definedName>
    <definedName name="B012_3DATA">#REF!</definedName>
    <definedName name="B012_3FIELD" localSheetId="10">#REF!</definedName>
    <definedName name="B012_3FIELD" localSheetId="7">#REF!</definedName>
    <definedName name="B012_3FIELD" localSheetId="1">#REF!</definedName>
    <definedName name="B012_3FIELD" localSheetId="0">#REF!</definedName>
    <definedName name="B012_3FIELD">#REF!</definedName>
    <definedName name="B012_4DATA" localSheetId="10">#REF!</definedName>
    <definedName name="B012_4DATA" localSheetId="7">#REF!</definedName>
    <definedName name="B012_4DATA" localSheetId="1">#REF!</definedName>
    <definedName name="B012_4DATA" localSheetId="0">#REF!</definedName>
    <definedName name="B012_4DATA">#REF!</definedName>
    <definedName name="B012_4FIELD" localSheetId="10">#REF!</definedName>
    <definedName name="B012_4FIELD" localSheetId="7">#REF!</definedName>
    <definedName name="B012_4FIELD" localSheetId="1">#REF!</definedName>
    <definedName name="B012_4FIELD" localSheetId="0">#REF!</definedName>
    <definedName name="B012_4FIELD">#REF!</definedName>
    <definedName name="COM_CD" localSheetId="10">#REF!</definedName>
    <definedName name="COM_CD" localSheetId="7">#REF!</definedName>
    <definedName name="COM_CD" localSheetId="1">#REF!</definedName>
    <definedName name="COM_CD" localSheetId="0">#REF!</definedName>
    <definedName name="COM_CD">#REF!</definedName>
    <definedName name="COM_NAME_E" localSheetId="10">#REF!</definedName>
    <definedName name="COM_NAME_E" localSheetId="7">#REF!</definedName>
    <definedName name="COM_NAME_E" localSheetId="1">#REF!</definedName>
    <definedName name="COM_NAME_E" localSheetId="0">#REF!</definedName>
    <definedName name="COM_NAME_E">#REF!</definedName>
    <definedName name="COM_NAME_J" localSheetId="10">#REF!</definedName>
    <definedName name="COM_NAME_J" localSheetId="7">#REF!</definedName>
    <definedName name="COM_NAME_J" localSheetId="1">#REF!</definedName>
    <definedName name="COM_NAME_J" localSheetId="0">#REF!</definedName>
    <definedName name="COM_NAME_J">#REF!</definedName>
    <definedName name="CompanyName">#REF!</definedName>
    <definedName name="CompanyNameShort">#REF!</definedName>
    <definedName name="Currency" localSheetId="10">#REF!</definedName>
    <definedName name="Currency" localSheetId="7">#REF!</definedName>
    <definedName name="Currency" localSheetId="1">#REF!</definedName>
    <definedName name="Currency" localSheetId="0">#REF!</definedName>
    <definedName name="Currency" localSheetId="6">#REF!</definedName>
    <definedName name="Currency">#REF!</definedName>
    <definedName name="D999_ACCOUNT" localSheetId="10">#REF!</definedName>
    <definedName name="D999_ACCOUNT" localSheetId="7">#REF!</definedName>
    <definedName name="D999_ACCOUNT" localSheetId="1">#REF!</definedName>
    <definedName name="D999_ACCOUNT" localSheetId="0">#REF!</definedName>
    <definedName name="D999_ACCOUNT" localSheetId="6">#REF!</definedName>
    <definedName name="D999_ACCOUNT">#REF!</definedName>
    <definedName name="D999_AMOUNT" localSheetId="10">#REF!</definedName>
    <definedName name="D999_AMOUNT" localSheetId="7">#REF!</definedName>
    <definedName name="D999_AMOUNT" localSheetId="1">#REF!</definedName>
    <definedName name="D999_AMOUNT" localSheetId="0">#REF!</definedName>
    <definedName name="D999_AMOUNT" localSheetId="6">#REF!</definedName>
    <definedName name="D999_AMOUNT">#REF!</definedName>
    <definedName name="D999_OPTION" localSheetId="10">#REF!</definedName>
    <definedName name="D999_OPTION" localSheetId="7">#REF!</definedName>
    <definedName name="D999_OPTION" localSheetId="1">#REF!</definedName>
    <definedName name="D999_OPTION" localSheetId="0">#REF!</definedName>
    <definedName name="D999_OPTION">#REF!</definedName>
    <definedName name="D999_SUBACCOUNT" localSheetId="10">#REF!</definedName>
    <definedName name="D999_SUBACCOUNT" localSheetId="7">#REF!</definedName>
    <definedName name="D999_SUBACCOUNT" localSheetId="1">#REF!</definedName>
    <definedName name="D999_SUBACCOUNT" localSheetId="0">#REF!</definedName>
    <definedName name="D999_SUBACCOUNT">#REF!</definedName>
    <definedName name="Language">#REF!</definedName>
    <definedName name="PeriodEnding">#REF!</definedName>
    <definedName name="_xlnm.Print_Area" localSheetId="13">Data!$B$1:$O$75</definedName>
    <definedName name="_xlnm.Print_Area" localSheetId="10">その他→!$C$2:$M$20</definedName>
    <definedName name="_xlnm.Print_Area" localSheetId="11">株式!$A$1:$J$83</definedName>
    <definedName name="_xlnm.Print_Area" localSheetId="12">経営指標!$B$6:$N$133</definedName>
    <definedName name="_xlnm.Print_Area" localSheetId="7">四半期比較→!$C$2:$M$20</definedName>
    <definedName name="_xlnm.Print_Area" localSheetId="1">事業年度比較→!$C$2:$M$20</definedName>
    <definedName name="_xlnm.Print_Area" localSheetId="0">表紙!$C$2:$M$20</definedName>
    <definedName name="_xlnm.Print_Area" localSheetId="3">連結BS!$B$5:$W$104</definedName>
    <definedName name="_xlnm.Print_Area" localSheetId="5">連結CF_7年!$B$5:$K$90</definedName>
    <definedName name="_xlnm.Print_Area" localSheetId="4">連結CI_7年!$B$5:$K$20</definedName>
    <definedName name="_xlnm.Print_Area" localSheetId="2">連結PL!$B$1:$V$52</definedName>
    <definedName name="_xlnm.Print_Area" localSheetId="8">連結PL_四半期!$B$5:$M$29</definedName>
    <definedName name="_xlnm.Print_Area" localSheetId="6">連結Seg!$B$2:$O$102</definedName>
    <definedName name="_xlnm.Print_Area" localSheetId="9">連結Seg_四半期!$B$5:$N$22</definedName>
    <definedName name="Unit" localSheetId="10">#REF!</definedName>
    <definedName name="Unit" localSheetId="7">#REF!</definedName>
    <definedName name="Unit" localSheetId="1">#REF!</definedName>
    <definedName name="Unit" localSheetId="0">#REF!</definedName>
    <definedName name="Unit" localSheetId="6">#REF!</definedName>
    <definedName name="Unit">#REF!</definedName>
    <definedName name="勘定科目・分類別集計_Q" localSheetId="10">#REF!</definedName>
    <definedName name="勘定科目・分類別集計_Q" localSheetId="7">#REF!</definedName>
    <definedName name="勘定科目・分類別集計_Q" localSheetId="1">#REF!</definedName>
    <definedName name="勘定科目・分類別集計_Q" localSheetId="0">#REF!</definedName>
    <definedName name="勘定科目・分類別集計_Q" localSheetId="6">#REF!</definedName>
    <definedName name="勘定科目・分類別集計_Q">#REF!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1" l="1"/>
  <c r="N14" i="1"/>
  <c r="I15" i="1"/>
  <c r="I14" i="1"/>
  <c r="H15" i="1"/>
  <c r="E75" i="17" l="1"/>
  <c r="D75" i="17"/>
  <c r="O4" i="23"/>
  <c r="O3" i="23"/>
  <c r="O2" i="23"/>
  <c r="N4" i="1"/>
  <c r="N3" i="1"/>
  <c r="N2" i="1"/>
  <c r="J4" i="17"/>
  <c r="J3" i="17"/>
  <c r="J2" i="17"/>
  <c r="Q4" i="18"/>
  <c r="P4" i="18"/>
  <c r="O4" i="18"/>
  <c r="Q3" i="18"/>
  <c r="P3" i="18"/>
  <c r="O3" i="18"/>
  <c r="Q2" i="18"/>
  <c r="P2" i="18"/>
  <c r="O2" i="18"/>
  <c r="N4" i="18"/>
  <c r="N3" i="18"/>
  <c r="N2" i="18"/>
  <c r="I8" i="32"/>
  <c r="I7" i="32"/>
  <c r="I6" i="32"/>
  <c r="K4" i="12"/>
  <c r="K3" i="12"/>
  <c r="K2" i="12"/>
  <c r="K4" i="11"/>
  <c r="K3" i="11"/>
  <c r="K2" i="11"/>
  <c r="J7" i="17"/>
  <c r="I7" i="17"/>
  <c r="H8" i="17"/>
  <c r="J9" i="17"/>
  <c r="I9" i="17"/>
  <c r="H9" i="17"/>
  <c r="J8" i="17"/>
  <c r="I8" i="17"/>
  <c r="J6" i="17"/>
  <c r="I6" i="17"/>
  <c r="H6" i="17"/>
  <c r="O71" i="23" l="1"/>
  <c r="O68" i="23"/>
  <c r="O70" i="23"/>
  <c r="O69" i="23"/>
  <c r="O72" i="23"/>
  <c r="N56" i="1" l="1"/>
  <c r="N54" i="1"/>
  <c r="N53" i="1"/>
  <c r="N52" i="1"/>
  <c r="N57" i="1"/>
  <c r="N77" i="1"/>
  <c r="N81" i="1"/>
  <c r="N92" i="1" s="1"/>
  <c r="N80" i="1"/>
  <c r="N79" i="1"/>
  <c r="N78" i="1"/>
  <c r="N76" i="1"/>
  <c r="N62" i="1" l="1"/>
  <c r="N58" i="1"/>
  <c r="O47" i="23"/>
  <c r="N55" i="1"/>
  <c r="N59" i="1" s="1"/>
  <c r="O48" i="23"/>
  <c r="N83" i="1"/>
  <c r="N84" i="1"/>
  <c r="N60" i="1"/>
  <c r="O49" i="23"/>
  <c r="O51" i="23"/>
  <c r="N86" i="1"/>
  <c r="N85" i="1"/>
  <c r="N87" i="1"/>
  <c r="N34" i="1"/>
  <c r="N26" i="1"/>
  <c r="N33" i="1" l="1"/>
  <c r="N15" i="1"/>
  <c r="N25" i="1"/>
  <c r="N17" i="1"/>
  <c r="M17" i="1"/>
  <c r="O34" i="23" l="1"/>
  <c r="O33" i="23"/>
  <c r="O26" i="23"/>
  <c r="O25" i="23"/>
  <c r="O18" i="23"/>
  <c r="M57" i="1" l="1"/>
  <c r="L81" i="1"/>
  <c r="O76" i="23"/>
  <c r="O75" i="23"/>
  <c r="L79" i="1"/>
  <c r="L76" i="1"/>
  <c r="M78" i="1"/>
  <c r="M52" i="1"/>
  <c r="M15" i="1"/>
  <c r="M34" i="1"/>
  <c r="M26" i="1"/>
  <c r="M77" i="1"/>
  <c r="M54" i="1"/>
  <c r="N34" i="23"/>
  <c r="N33" i="23"/>
  <c r="N26" i="23"/>
  <c r="N25" i="23"/>
  <c r="N18" i="23"/>
  <c r="L17" i="1"/>
  <c r="L15" i="1"/>
  <c r="L14" i="1"/>
  <c r="L26" i="1"/>
  <c r="L25" i="1"/>
  <c r="M18" i="23"/>
  <c r="H14" i="1"/>
  <c r="F43" i="12"/>
  <c r="K26" i="1"/>
  <c r="L34" i="1"/>
  <c r="L33" i="1"/>
  <c r="K34" i="1"/>
  <c r="K33" i="1"/>
  <c r="J34" i="1"/>
  <c r="J33" i="1"/>
  <c r="I34" i="1"/>
  <c r="I33" i="1"/>
  <c r="H34" i="1"/>
  <c r="H33" i="1"/>
  <c r="J26" i="1"/>
  <c r="I26" i="1"/>
  <c r="H26" i="1"/>
  <c r="K25" i="1"/>
  <c r="J25" i="1"/>
  <c r="I25" i="1"/>
  <c r="H25" i="1"/>
  <c r="K15" i="1"/>
  <c r="J15" i="1"/>
  <c r="K17" i="1"/>
  <c r="J17" i="1"/>
  <c r="I17" i="1"/>
  <c r="H17" i="1"/>
  <c r="K14" i="1"/>
  <c r="I14" i="23"/>
  <c r="J14" i="23"/>
  <c r="K14" i="23"/>
  <c r="L14" i="23"/>
  <c r="I17" i="23"/>
  <c r="J17" i="23"/>
  <c r="K17" i="23"/>
  <c r="L17" i="23"/>
  <c r="K51" i="23"/>
  <c r="L57" i="1"/>
  <c r="H56" i="1"/>
  <c r="K54" i="1"/>
  <c r="J54" i="1"/>
  <c r="I54" i="1"/>
  <c r="K53" i="1"/>
  <c r="J53" i="1"/>
  <c r="I53" i="1"/>
  <c r="K52" i="1"/>
  <c r="J52" i="1"/>
  <c r="I52" i="1"/>
  <c r="J57" i="1"/>
  <c r="H57" i="1"/>
  <c r="K57" i="1"/>
  <c r="I57" i="1"/>
  <c r="H53" i="1"/>
  <c r="H52" i="1"/>
  <c r="H54" i="1"/>
  <c r="K79" i="1"/>
  <c r="K78" i="1"/>
  <c r="K77" i="1"/>
  <c r="K76" i="1"/>
  <c r="J101" i="1"/>
  <c r="I101" i="1"/>
  <c r="J100" i="1"/>
  <c r="I100" i="1"/>
  <c r="H100" i="1"/>
  <c r="I99" i="1"/>
  <c r="H99" i="1"/>
  <c r="J98" i="1"/>
  <c r="I98" i="1"/>
  <c r="H98" i="1"/>
  <c r="M34" i="23"/>
  <c r="L34" i="23"/>
  <c r="K34" i="23"/>
  <c r="J34" i="23"/>
  <c r="I34" i="23"/>
  <c r="M33" i="23"/>
  <c r="L33" i="23"/>
  <c r="K33" i="23"/>
  <c r="J33" i="23"/>
  <c r="I33" i="23"/>
  <c r="M26" i="23"/>
  <c r="L26" i="23"/>
  <c r="K26" i="23"/>
  <c r="J26" i="23"/>
  <c r="I26" i="23"/>
  <c r="M25" i="23"/>
  <c r="L25" i="23"/>
  <c r="K25" i="23"/>
  <c r="J25" i="23"/>
  <c r="I25" i="23"/>
  <c r="J14" i="1"/>
  <c r="L78" i="1"/>
  <c r="M51" i="23"/>
  <c r="L52" i="1"/>
  <c r="L54" i="1"/>
  <c r="L51" i="23"/>
  <c r="M25" i="1" l="1"/>
  <c r="M56" i="1"/>
  <c r="N61" i="1" s="1"/>
  <c r="O50" i="23"/>
  <c r="M76" i="1"/>
  <c r="N89" i="1" s="1"/>
  <c r="O74" i="23"/>
  <c r="M81" i="1"/>
  <c r="O77" i="23"/>
  <c r="N47" i="23"/>
  <c r="I91" i="23"/>
  <c r="L56" i="1"/>
  <c r="L62" i="1" s="1"/>
  <c r="M83" i="1"/>
  <c r="N70" i="23"/>
  <c r="N49" i="23"/>
  <c r="M77" i="23"/>
  <c r="J95" i="23"/>
  <c r="J50" i="23"/>
  <c r="I90" i="23"/>
  <c r="K83" i="1"/>
  <c r="M71" i="23"/>
  <c r="K96" i="23"/>
  <c r="J49" i="23"/>
  <c r="M33" i="1"/>
  <c r="J55" i="1"/>
  <c r="K50" i="23"/>
  <c r="K55" i="1"/>
  <c r="K59" i="1" s="1"/>
  <c r="L50" i="23"/>
  <c r="L55" i="1"/>
  <c r="M50" i="23"/>
  <c r="I97" i="1"/>
  <c r="I105" i="1" s="1"/>
  <c r="N50" i="23"/>
  <c r="H97" i="1"/>
  <c r="H105" i="1" s="1"/>
  <c r="N51" i="23"/>
  <c r="I51" i="23"/>
  <c r="M47" i="23"/>
  <c r="M70" i="23"/>
  <c r="M68" i="23"/>
  <c r="J97" i="23"/>
  <c r="H55" i="1"/>
  <c r="I50" i="23"/>
  <c r="H61" i="1" s="1"/>
  <c r="J93" i="23"/>
  <c r="M69" i="23"/>
  <c r="K95" i="23"/>
  <c r="M72" i="23"/>
  <c r="I55" i="1"/>
  <c r="N77" i="23"/>
  <c r="H101" i="1"/>
  <c r="I112" i="1" s="1"/>
  <c r="J51" i="23"/>
  <c r="I98" i="23"/>
  <c r="H113" i="1" s="1"/>
  <c r="J97" i="1"/>
  <c r="L68" i="23"/>
  <c r="I47" i="23"/>
  <c r="I95" i="23"/>
  <c r="H110" i="1" s="1"/>
  <c r="K84" i="1"/>
  <c r="I93" i="23"/>
  <c r="K90" i="23"/>
  <c r="K85" i="1"/>
  <c r="I92" i="23"/>
  <c r="L71" i="23"/>
  <c r="K81" i="1"/>
  <c r="L92" i="1" s="1"/>
  <c r="K91" i="23"/>
  <c r="J92" i="23"/>
  <c r="I102" i="1"/>
  <c r="N75" i="23"/>
  <c r="L80" i="1"/>
  <c r="L86" i="1" s="1"/>
  <c r="N76" i="23"/>
  <c r="L49" i="23"/>
  <c r="M49" i="23"/>
  <c r="J90" i="23"/>
  <c r="L53" i="1"/>
  <c r="L58" i="1" s="1"/>
  <c r="M48" i="23"/>
  <c r="K98" i="23"/>
  <c r="J89" i="23"/>
  <c r="N74" i="23"/>
  <c r="M60" i="1"/>
  <c r="N48" i="23"/>
  <c r="J91" i="23"/>
  <c r="L77" i="1"/>
  <c r="L83" i="1" s="1"/>
  <c r="H102" i="1"/>
  <c r="L69" i="23"/>
  <c r="K58" i="1"/>
  <c r="I56" i="1"/>
  <c r="K97" i="23"/>
  <c r="K89" i="23"/>
  <c r="N69" i="23"/>
  <c r="N71" i="23"/>
  <c r="K92" i="23"/>
  <c r="M62" i="1"/>
  <c r="M79" i="1"/>
  <c r="M89" i="1"/>
  <c r="M87" i="1"/>
  <c r="M84" i="1"/>
  <c r="L90" i="1"/>
  <c r="L85" i="1"/>
  <c r="L89" i="1"/>
  <c r="L84" i="1"/>
  <c r="L87" i="1"/>
  <c r="J112" i="1"/>
  <c r="I111" i="1"/>
  <c r="H62" i="1"/>
  <c r="H60" i="1"/>
  <c r="J111" i="1"/>
  <c r="M75" i="23"/>
  <c r="I96" i="23"/>
  <c r="H111" i="1" s="1"/>
  <c r="J99" i="1"/>
  <c r="L48" i="23"/>
  <c r="M76" i="23"/>
  <c r="J102" i="1"/>
  <c r="I89" i="23"/>
  <c r="L47" i="23"/>
  <c r="K80" i="1"/>
  <c r="K86" i="1" s="1"/>
  <c r="L70" i="23"/>
  <c r="J48" i="23"/>
  <c r="J47" i="23"/>
  <c r="I97" i="23"/>
  <c r="H112" i="1" s="1"/>
  <c r="K56" i="1"/>
  <c r="J98" i="23"/>
  <c r="M74" i="23"/>
  <c r="L72" i="23"/>
  <c r="I49" i="23"/>
  <c r="N68" i="23"/>
  <c r="M53" i="1"/>
  <c r="M58" i="1" s="1"/>
  <c r="M80" i="1"/>
  <c r="N91" i="1" s="1"/>
  <c r="K49" i="23"/>
  <c r="J96" i="23"/>
  <c r="J56" i="1"/>
  <c r="N72" i="23"/>
  <c r="K48" i="23"/>
  <c r="K47" i="23"/>
  <c r="K93" i="23"/>
  <c r="I48" i="23"/>
  <c r="M55" i="1"/>
  <c r="M92" i="1" l="1"/>
  <c r="M61" i="1"/>
  <c r="I107" i="1"/>
  <c r="M90" i="1"/>
  <c r="N90" i="1"/>
  <c r="H59" i="1"/>
  <c r="I58" i="1"/>
  <c r="L60" i="1"/>
  <c r="J105" i="1"/>
  <c r="I106" i="1"/>
  <c r="J110" i="1"/>
  <c r="K87" i="1"/>
  <c r="J58" i="1"/>
  <c r="I61" i="1"/>
  <c r="I59" i="1"/>
  <c r="I104" i="1"/>
  <c r="M85" i="1"/>
  <c r="J107" i="1"/>
  <c r="H58" i="1"/>
  <c r="L61" i="1"/>
  <c r="J104" i="1"/>
  <c r="J61" i="1"/>
  <c r="H108" i="1"/>
  <c r="I108" i="1"/>
  <c r="H104" i="1"/>
  <c r="K61" i="1"/>
  <c r="H107" i="1"/>
  <c r="L59" i="1"/>
  <c r="H106" i="1"/>
  <c r="I110" i="1"/>
  <c r="J59" i="1"/>
  <c r="I113" i="1"/>
  <c r="J106" i="1"/>
  <c r="I62" i="1"/>
  <c r="I60" i="1"/>
  <c r="K60" i="1"/>
  <c r="K62" i="1"/>
  <c r="J60" i="1"/>
  <c r="J62" i="1"/>
  <c r="L91" i="1"/>
  <c r="J113" i="1"/>
  <c r="J108" i="1"/>
  <c r="M86" i="1"/>
  <c r="M91" i="1"/>
  <c r="M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里奈穂子</author>
  </authors>
  <commentList>
    <comment ref="C5" authorId="0" shapeId="0" xr:uid="{8920E405-12F8-4A32-BEE9-E5A1310F30BB}">
      <text>
        <r>
          <rPr>
            <sz val="9"/>
            <color indexed="81"/>
            <rFont val="MS P ゴシック"/>
            <family val="3"/>
            <charset val="128"/>
          </rPr>
          <t xml:space="preserve">次回以降は、
直近2事業年度の損益計算書（四半期比較）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里奈穂子</author>
  </authors>
  <commentList>
    <comment ref="C5" authorId="0" shapeId="0" xr:uid="{07B18316-EAA0-4948-8A71-3E205806C26D}">
      <text>
        <r>
          <rPr>
            <b/>
            <sz val="9"/>
            <color indexed="81"/>
            <rFont val="MS P ゴシック"/>
            <family val="3"/>
            <charset val="128"/>
          </rPr>
          <t>次回から
直近2事業年度の報告セグメント別業績（四半期比較）</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倉持清人</author>
    <author>里奈穂子</author>
  </authors>
  <commentList>
    <comment ref="M18" authorId="0" shapeId="0" xr:uid="{07D28A30-5240-4065-9AD6-D8815705D454}">
      <text>
        <r>
          <rPr>
            <sz val="9"/>
            <color indexed="81"/>
            <rFont val="MS P ゴシック"/>
            <family val="3"/>
            <charset val="128"/>
          </rPr>
          <t xml:space="preserve">2021年12月開催の取締役における決議の総取得。1809173900から2021/12/10日～2021/12/31の取得総額167289660を引いて4月14日単元未満買い付け25792、10/24単元未満買い付け36113を足したもの。
</t>
        </r>
      </text>
    </comment>
    <comment ref="N18" authorId="0" shapeId="0" xr:uid="{1EA37E02-1433-44ED-8575-AD57A9689438}">
      <text>
        <r>
          <rPr>
            <sz val="9"/>
            <color indexed="81"/>
            <rFont val="MS P ゴシック"/>
            <family val="3"/>
            <charset val="128"/>
          </rPr>
          <t xml:space="preserve">2021年12月開催の取締役における決議の総取得。1809173900から2021/12/10日～2021/12/31の取得総額167289660を引いて4月14日単元未満買い付け25792、10/24単元未満買い付け36113を足したもの。
</t>
        </r>
      </text>
    </comment>
    <comment ref="O18" authorId="0" shapeId="0" xr:uid="{DC48DB31-496D-433E-822C-B6FCC877C96F}">
      <text>
        <r>
          <rPr>
            <sz val="9"/>
            <color indexed="81"/>
            <rFont val="MS P ゴシック"/>
            <family val="3"/>
            <charset val="128"/>
          </rPr>
          <t xml:space="preserve">2021年12月開催の取締役における決議の総取得。1809173900から2021/12/10日～2021/12/31の取得総額167289660を引いて4月14日単元未満買い付け25792、10/24単元未満買い付け36113を足したもの。
</t>
        </r>
      </text>
    </comment>
    <comment ref="C41" authorId="1" shapeId="0" xr:uid="{CC5FF87C-2B05-4D25-A20F-1217755E8CC5}">
      <text>
        <r>
          <rPr>
            <b/>
            <sz val="9"/>
            <color indexed="81"/>
            <rFont val="MS P ゴシック"/>
            <family val="3"/>
            <charset val="128"/>
          </rPr>
          <t>負債純資産合計</t>
        </r>
      </text>
    </comment>
    <comment ref="C47" authorId="1" shapeId="0" xr:uid="{7EE4B18D-D66B-46A4-8AAA-D9B9E6F2499C}">
      <text>
        <r>
          <rPr>
            <sz val="9"/>
            <color indexed="81"/>
            <rFont val="MS P ゴシック"/>
            <family val="3"/>
            <charset val="128"/>
          </rPr>
          <t xml:space="preserve">売上高利益率（経常利益/売上高）×総資本（総資産）回転率（売上高/総資本）×100(％)
</t>
        </r>
      </text>
    </comment>
    <comment ref="C48" authorId="1" shapeId="0" xr:uid="{CC899EAA-615F-4EE9-872B-CB6596BFCFCB}">
      <text>
        <r>
          <rPr>
            <sz val="9"/>
            <color indexed="81"/>
            <rFont val="MS P ゴシック"/>
            <family val="3"/>
            <charset val="128"/>
          </rPr>
          <t xml:space="preserve">売上高利益率（親会社株主に帰属する当期純利益/売上高）×総資本（純資産）回転率（売上高/総資本）×100（％）
</t>
        </r>
      </text>
    </comment>
    <comment ref="I49" authorId="0" shapeId="0" xr:uid="{12C76801-21E5-478E-92BE-3A2254866AEC}">
      <text>
        <r>
          <rPr>
            <sz val="9"/>
            <color indexed="81"/>
            <rFont val="MS P ゴシック"/>
            <family val="3"/>
            <charset val="128"/>
          </rPr>
          <t xml:space="preserve">株主資本÷総資本×100(%)
</t>
        </r>
      </text>
    </comment>
    <comment ref="B103" authorId="1" shapeId="0" xr:uid="{0457008C-D8C3-4A04-9A7B-B8298A526AAA}">
      <text>
        <r>
          <rPr>
            <b/>
            <sz val="9"/>
            <color indexed="81"/>
            <rFont val="MS P ゴシック"/>
            <family val="3"/>
            <charset val="128"/>
          </rPr>
          <t>次回から
直近2事業年度の報告セグメント別業績（四半期比較）</t>
        </r>
        <r>
          <rPr>
            <sz val="9"/>
            <color indexed="81"/>
            <rFont val="MS P ゴシック"/>
            <family val="3"/>
            <charset val="128"/>
          </rPr>
          <t xml:space="preserve">
</t>
        </r>
      </text>
    </comment>
  </commentList>
</comments>
</file>

<file path=xl/sharedStrings.xml><?xml version="1.0" encoding="utf-8"?>
<sst xmlns="http://schemas.openxmlformats.org/spreadsheetml/2006/main" count="1886" uniqueCount="927">
  <si>
    <t>第19期</t>
    <rPh sb="0" eb="1">
      <t>ダイ</t>
    </rPh>
    <rPh sb="3" eb="4">
      <t>キ</t>
    </rPh>
    <phoneticPr fontId="3"/>
  </si>
  <si>
    <t>第20期</t>
    <rPh sb="0" eb="1">
      <t>ダイ</t>
    </rPh>
    <rPh sb="3" eb="4">
      <t>キ</t>
    </rPh>
    <phoneticPr fontId="3"/>
  </si>
  <si>
    <t>第21期</t>
    <rPh sb="0" eb="1">
      <t>ダイ</t>
    </rPh>
    <rPh sb="3" eb="4">
      <t>キ</t>
    </rPh>
    <phoneticPr fontId="3"/>
  </si>
  <si>
    <t>第22期</t>
    <rPh sb="0" eb="1">
      <t>ダイ</t>
    </rPh>
    <rPh sb="3" eb="4">
      <t>キ</t>
    </rPh>
    <phoneticPr fontId="3"/>
  </si>
  <si>
    <t>第23期</t>
    <rPh sb="0" eb="1">
      <t>ダイ</t>
    </rPh>
    <rPh sb="3" eb="4">
      <t>キ</t>
    </rPh>
    <phoneticPr fontId="3"/>
  </si>
  <si>
    <t>(自　2019年4月 1日</t>
  </si>
  <si>
    <t>(自　2020年4月 1日</t>
  </si>
  <si>
    <t>(自　2021年4月 1日</t>
  </si>
  <si>
    <t>(自　2022年1月 1日</t>
  </si>
  <si>
    <t>　至　2019年3月31日)</t>
  </si>
  <si>
    <t xml:space="preserve">   至　2021年12月31日)</t>
    <rPh sb="3" eb="4">
      <t>イタ</t>
    </rPh>
    <rPh sb="9" eb="10">
      <t>ネン</t>
    </rPh>
    <rPh sb="12" eb="13">
      <t>ガツ</t>
    </rPh>
    <rPh sb="15" eb="16">
      <t>ニチ</t>
    </rPh>
    <phoneticPr fontId="5"/>
  </si>
  <si>
    <t xml:space="preserve">   至　2022年12月31日)</t>
    <rPh sb="3" eb="4">
      <t>イタ</t>
    </rPh>
    <rPh sb="9" eb="10">
      <t>ネン</t>
    </rPh>
    <rPh sb="12" eb="13">
      <t>ガツ</t>
    </rPh>
    <rPh sb="15" eb="16">
      <t>ニチ</t>
    </rPh>
    <phoneticPr fontId="5"/>
  </si>
  <si>
    <t>（JPY mn)</t>
    <phoneticPr fontId="3"/>
  </si>
  <si>
    <t>FY2018</t>
    <phoneticPr fontId="3"/>
  </si>
  <si>
    <t>FY2019</t>
    <phoneticPr fontId="3"/>
  </si>
  <si>
    <t>FY2020</t>
    <phoneticPr fontId="3"/>
  </si>
  <si>
    <t>FY2021</t>
    <phoneticPr fontId="3"/>
  </si>
  <si>
    <t>FY2022</t>
    <phoneticPr fontId="3"/>
  </si>
  <si>
    <t>2019年3月期</t>
    <rPh sb="4" eb="5">
      <t>ネン</t>
    </rPh>
    <rPh sb="6" eb="7">
      <t>ガツ</t>
    </rPh>
    <rPh sb="7" eb="8">
      <t>キ</t>
    </rPh>
    <phoneticPr fontId="3"/>
  </si>
  <si>
    <t>2020年3月期</t>
    <rPh sb="4" eb="5">
      <t>ネン</t>
    </rPh>
    <rPh sb="6" eb="8">
      <t>ガツキ</t>
    </rPh>
    <phoneticPr fontId="3"/>
  </si>
  <si>
    <t>2021年3月期</t>
    <rPh sb="4" eb="5">
      <t>ネン</t>
    </rPh>
    <rPh sb="6" eb="7">
      <t>ガツ</t>
    </rPh>
    <rPh sb="7" eb="8">
      <t>キ</t>
    </rPh>
    <phoneticPr fontId="3"/>
  </si>
  <si>
    <t>2021年12月期</t>
    <rPh sb="4" eb="5">
      <t>ネン</t>
    </rPh>
    <rPh sb="7" eb="9">
      <t>ガツキ</t>
    </rPh>
    <phoneticPr fontId="3"/>
  </si>
  <si>
    <t>2022年12月期</t>
    <rPh sb="4" eb="5">
      <t>ネン</t>
    </rPh>
    <rPh sb="7" eb="9">
      <t>ガツキ</t>
    </rPh>
    <phoneticPr fontId="3"/>
  </si>
  <si>
    <t>追加</t>
    <rPh sb="0" eb="2">
      <t>ツイカ</t>
    </rPh>
    <phoneticPr fontId="3"/>
  </si>
  <si>
    <t>最高値</t>
    <rPh sb="0" eb="2">
      <t>サイコウ</t>
    </rPh>
    <phoneticPr fontId="3"/>
  </si>
  <si>
    <t>Highest Price</t>
    <phoneticPr fontId="3"/>
  </si>
  <si>
    <t>最安値</t>
    <rPh sb="0" eb="3">
      <t>サイヤスネ</t>
    </rPh>
    <phoneticPr fontId="3"/>
  </si>
  <si>
    <t>Lowest Price</t>
    <phoneticPr fontId="3"/>
  </si>
  <si>
    <t>追記</t>
    <rPh sb="0" eb="2">
      <t>ツイキ</t>
    </rPh>
    <phoneticPr fontId="3"/>
  </si>
  <si>
    <t>期末株価</t>
    <rPh sb="0" eb="2">
      <t>キマツ</t>
    </rPh>
    <rPh sb="2" eb="4">
      <t>カブカ</t>
    </rPh>
    <phoneticPr fontId="3"/>
  </si>
  <si>
    <t>Closing stock price at end of period</t>
    <phoneticPr fontId="3"/>
  </si>
  <si>
    <t>―</t>
  </si>
  <si>
    <t>※</t>
    <phoneticPr fontId="3"/>
  </si>
  <si>
    <t>1株当たり配当金</t>
    <phoneticPr fontId="3"/>
  </si>
  <si>
    <t>Dividend per share</t>
    <phoneticPr fontId="3"/>
  </si>
  <si>
    <t>配当利回り</t>
    <phoneticPr fontId="3"/>
  </si>
  <si>
    <t>配当性向</t>
    <phoneticPr fontId="3"/>
  </si>
  <si>
    <t>発行済株式総数</t>
    <rPh sb="0" eb="2">
      <t>ハッコウ</t>
    </rPh>
    <rPh sb="2" eb="3">
      <t>スミ</t>
    </rPh>
    <rPh sb="3" eb="5">
      <t>カブシキ</t>
    </rPh>
    <rPh sb="5" eb="7">
      <t>ソウスウ</t>
    </rPh>
    <phoneticPr fontId="3"/>
  </si>
  <si>
    <t>Number of issued shares</t>
    <phoneticPr fontId="3"/>
  </si>
  <si>
    <t>時価総額</t>
    <rPh sb="0" eb="4">
      <t>ジカソウガク</t>
    </rPh>
    <phoneticPr fontId="3"/>
  </si>
  <si>
    <t>Market capitalzation</t>
    <phoneticPr fontId="3"/>
  </si>
  <si>
    <t>自己株式取得総額</t>
    <phoneticPr fontId="3"/>
  </si>
  <si>
    <t>Total amount of treasury stock acquired</t>
    <phoneticPr fontId="3"/>
  </si>
  <si>
    <t>（連結指標）</t>
    <rPh sb="1" eb="3">
      <t>レンケツ</t>
    </rPh>
    <rPh sb="3" eb="5">
      <t>シヒョウ</t>
    </rPh>
    <phoneticPr fontId="3"/>
  </si>
  <si>
    <t>FY2018</t>
  </si>
  <si>
    <t>FY2019</t>
  </si>
  <si>
    <t>FY2020</t>
  </si>
  <si>
    <t>FY2021</t>
  </si>
  <si>
    <t>FY2022</t>
  </si>
  <si>
    <t>2019年3月期</t>
    <rPh sb="4" eb="5">
      <t>ネン</t>
    </rPh>
    <rPh sb="6" eb="8">
      <t>ガツキ</t>
    </rPh>
    <phoneticPr fontId="3"/>
  </si>
  <si>
    <t>2021年3月期</t>
    <rPh sb="4" eb="5">
      <t>ネン</t>
    </rPh>
    <rPh sb="6" eb="8">
      <t>ガツキ</t>
    </rPh>
    <phoneticPr fontId="3"/>
  </si>
  <si>
    <t>1株当たり純資産</t>
    <phoneticPr fontId="3"/>
  </si>
  <si>
    <t>1株当たり当期純利益</t>
    <phoneticPr fontId="3"/>
  </si>
  <si>
    <t>株価収益率</t>
    <phoneticPr fontId="3"/>
  </si>
  <si>
    <t>株価純資産倍率</t>
    <phoneticPr fontId="3"/>
  </si>
  <si>
    <t>Price book value ratio</t>
    <phoneticPr fontId="3"/>
  </si>
  <si>
    <t>（提出会社指標）</t>
    <rPh sb="1" eb="3">
      <t>テイシュツ</t>
    </rPh>
    <rPh sb="3" eb="5">
      <t>カイシャ</t>
    </rPh>
    <rPh sb="5" eb="7">
      <t>シヒョウ</t>
    </rPh>
    <phoneticPr fontId="3"/>
  </si>
  <si>
    <t>※潜在株式調整後１株当たり当期純利益の記載は省略しております。</t>
    <rPh sb="19" eb="21">
      <t>キサイ</t>
    </rPh>
    <rPh sb="22" eb="24">
      <t>ショウリャク</t>
    </rPh>
    <phoneticPr fontId="3"/>
  </si>
  <si>
    <t>総資本</t>
    <rPh sb="0" eb="1">
      <t>ソウ</t>
    </rPh>
    <phoneticPr fontId="3"/>
  </si>
  <si>
    <t>Total assets</t>
  </si>
  <si>
    <t>経常利益</t>
  </si>
  <si>
    <t>Ordinary Income</t>
  </si>
  <si>
    <t>Profit attributable to owners of parent</t>
    <phoneticPr fontId="3"/>
  </si>
  <si>
    <t>当期純利益</t>
  </si>
  <si>
    <t>Net Income</t>
  </si>
  <si>
    <t>Shareholders' equity</t>
  </si>
  <si>
    <t>配当金（総額）</t>
    <rPh sb="0" eb="3">
      <t>ハイトウキン</t>
    </rPh>
    <rPh sb="4" eb="6">
      <t>ソウガク</t>
    </rPh>
    <phoneticPr fontId="3"/>
  </si>
  <si>
    <t>Dividend</t>
  </si>
  <si>
    <t>（％）</t>
    <phoneticPr fontId="3"/>
  </si>
  <si>
    <t>Ordinary profit margin on total assets</t>
  </si>
  <si>
    <t>Capital adequacy ratio</t>
  </si>
  <si>
    <t>Return on Equity</t>
  </si>
  <si>
    <t>Cash on Cash Return</t>
  </si>
  <si>
    <t>FY2017</t>
    <phoneticPr fontId="3"/>
  </si>
  <si>
    <t>2018年3月期</t>
    <rPh sb="4" eb="5">
      <t>ネン</t>
    </rPh>
    <rPh sb="6" eb="8">
      <t>ガツキ</t>
    </rPh>
    <phoneticPr fontId="3"/>
  </si>
  <si>
    <t>売上高</t>
    <rPh sb="2" eb="3">
      <t>ダカ</t>
    </rPh>
    <phoneticPr fontId="3"/>
  </si>
  <si>
    <t>Net Sales</t>
    <phoneticPr fontId="3"/>
  </si>
  <si>
    <t>売上総利益</t>
  </si>
  <si>
    <t>Selling, general and administrative expenses</t>
    <phoneticPr fontId="3"/>
  </si>
  <si>
    <t>営業利益</t>
  </si>
  <si>
    <t>親会社株主に帰属する当期純利益</t>
    <rPh sb="0" eb="3">
      <t>オヤカイシャ</t>
    </rPh>
    <rPh sb="3" eb="5">
      <t>カブヌシ</t>
    </rPh>
    <rPh sb="6" eb="8">
      <t>キゾク</t>
    </rPh>
    <phoneticPr fontId="3"/>
  </si>
  <si>
    <t>&lt;収益力指標&gt;</t>
    <phoneticPr fontId="3"/>
  </si>
  <si>
    <t>売上総利益率</t>
  </si>
  <si>
    <t>販管費及び一般管理比率</t>
  </si>
  <si>
    <t>売上高営業利益率</t>
  </si>
  <si>
    <t>売上高経常利益率</t>
  </si>
  <si>
    <t>売上高当期純利益率</t>
  </si>
  <si>
    <t>&lt;成長性指標&gt;</t>
    <phoneticPr fontId="3"/>
  </si>
  <si>
    <t>売上高成長率</t>
    <phoneticPr fontId="3"/>
  </si>
  <si>
    <t>営業利益成長率</t>
    <phoneticPr fontId="3"/>
  </si>
  <si>
    <t>経常利益成長率</t>
    <phoneticPr fontId="3"/>
  </si>
  <si>
    <t>親会社株主に帰属する当期純利益成長率</t>
    <rPh sb="0" eb="3">
      <t>オヤカイシャ</t>
    </rPh>
    <rPh sb="3" eb="5">
      <t>カブヌシ</t>
    </rPh>
    <rPh sb="6" eb="8">
      <t>キゾク</t>
    </rPh>
    <phoneticPr fontId="3"/>
  </si>
  <si>
    <t>売上高には消費税は含まれておりません。</t>
    <phoneticPr fontId="3"/>
  </si>
  <si>
    <t>(自　2018年4月 1日</t>
    <phoneticPr fontId="3"/>
  </si>
  <si>
    <t>(自　2021年 4月 1日</t>
  </si>
  <si>
    <t>(自　2022年 1月 1日</t>
    <phoneticPr fontId="3"/>
  </si>
  <si>
    <t xml:space="preserve"> 至　2019年3月31日)</t>
    <phoneticPr fontId="3"/>
  </si>
  <si>
    <t xml:space="preserve"> 至　2020年3月31日)</t>
  </si>
  <si>
    <t xml:space="preserve"> 至　2021年3月31日)</t>
  </si>
  <si>
    <t xml:space="preserve"> 至　2021年12月31日)</t>
  </si>
  <si>
    <t xml:space="preserve"> 至　2022年12月31日)</t>
    <phoneticPr fontId="3"/>
  </si>
  <si>
    <t>第18期</t>
    <rPh sb="0" eb="1">
      <t>ダイ</t>
    </rPh>
    <rPh sb="3" eb="4">
      <t>キ</t>
    </rPh>
    <phoneticPr fontId="3"/>
  </si>
  <si>
    <t>(自　2018年4月 1日</t>
  </si>
  <si>
    <t>Operating Income</t>
  </si>
  <si>
    <r>
      <rPr>
        <b/>
        <sz val="16"/>
        <color theme="1"/>
        <rFont val="游ゴシック"/>
        <family val="3"/>
        <charset val="128"/>
      </rPr>
      <t>財務ファクトシート</t>
    </r>
  </si>
  <si>
    <t>2021年12月期
（Net Sales）</t>
    <rPh sb="4" eb="5">
      <t>ネン</t>
    </rPh>
    <rPh sb="7" eb="9">
      <t>ガツキ</t>
    </rPh>
    <phoneticPr fontId="3"/>
  </si>
  <si>
    <t>2022年12月期
（Net Sales）</t>
    <rPh sb="4" eb="5">
      <t>ネン</t>
    </rPh>
    <rPh sb="7" eb="9">
      <t>ガツキ</t>
    </rPh>
    <phoneticPr fontId="3"/>
  </si>
  <si>
    <t>売上高</t>
  </si>
  <si>
    <t>Gross sales or Net sales</t>
    <phoneticPr fontId="3"/>
  </si>
  <si>
    <t>売上原価</t>
  </si>
  <si>
    <t>Cost of sales</t>
  </si>
  <si>
    <t>Gross profit</t>
  </si>
  <si>
    <t>販売費及び一般管理費</t>
  </si>
  <si>
    <t>Selling, general and administrative expenses</t>
  </si>
  <si>
    <t>Operating profit</t>
  </si>
  <si>
    <t>営業外収益</t>
  </si>
  <si>
    <t>Non-operating income</t>
  </si>
  <si>
    <t>－</t>
  </si>
  <si>
    <t>－</t>
    <phoneticPr fontId="3"/>
  </si>
  <si>
    <t>Subsidy income</t>
  </si>
  <si>
    <t>その他</t>
  </si>
  <si>
    <t>Other</t>
  </si>
  <si>
    <t>営業外費用</t>
  </si>
  <si>
    <t>Non-operating expenses</t>
  </si>
  <si>
    <t>Ordinary profit</t>
  </si>
  <si>
    <t>特別利益</t>
  </si>
  <si>
    <t>Extraordinary income</t>
  </si>
  <si>
    <t>特別損失</t>
  </si>
  <si>
    <t>Extraordinary losses</t>
  </si>
  <si>
    <t>減損損失</t>
    <rPh sb="0" eb="2">
      <t>ゲンソン</t>
    </rPh>
    <rPh sb="2" eb="4">
      <t>ソンシツ</t>
    </rPh>
    <phoneticPr fontId="3"/>
  </si>
  <si>
    <t>在外連結子会社リストラクチャリング費用</t>
  </si>
  <si>
    <t>Overseas consolidated subsidiary restructuring costs</t>
  </si>
  <si>
    <t>税金等調整前当期純利益</t>
  </si>
  <si>
    <t>Profit before income taxes</t>
  </si>
  <si>
    <t>法人税、住民税及び事業税</t>
  </si>
  <si>
    <t>Income taxes - current</t>
  </si>
  <si>
    <t>法人税等調整額</t>
  </si>
  <si>
    <t>Income taxes - deferred</t>
  </si>
  <si>
    <t>法人税等合計</t>
  </si>
  <si>
    <t>Total income taxes</t>
  </si>
  <si>
    <t>Profit</t>
  </si>
  <si>
    <t>非支配株主に帰属する当期純利益</t>
  </si>
  <si>
    <t>Profit attributable to non-controlling interests</t>
  </si>
  <si>
    <t>親会社株主に帰属する当期純利益</t>
  </si>
  <si>
    <t>Profit attributable to owners of parent</t>
  </si>
  <si>
    <t>(2022年12月31日)</t>
    <phoneticPr fontId="3"/>
  </si>
  <si>
    <t>(単位:千円)</t>
  </si>
  <si>
    <t>FY2018</t>
    <phoneticPr fontId="5"/>
  </si>
  <si>
    <t>FY2019</t>
    <phoneticPr fontId="5"/>
  </si>
  <si>
    <t>FY2020</t>
    <phoneticPr fontId="5"/>
  </si>
  <si>
    <t>FY2021</t>
    <phoneticPr fontId="5"/>
  </si>
  <si>
    <t>FY2022</t>
    <phoneticPr fontId="5"/>
  </si>
  <si>
    <t>英語科目名</t>
    <rPh sb="0" eb="2">
      <t>エイゴ</t>
    </rPh>
    <rPh sb="2" eb="5">
      <t>カモクメイ</t>
    </rPh>
    <phoneticPr fontId="3"/>
  </si>
  <si>
    <t>2019年3月期</t>
    <phoneticPr fontId="5"/>
  </si>
  <si>
    <t>2020年3月期</t>
    <phoneticPr fontId="3"/>
  </si>
  <si>
    <t>2021年3月期</t>
    <phoneticPr fontId="3"/>
  </si>
  <si>
    <t>2021年12月期</t>
    <phoneticPr fontId="3"/>
  </si>
  <si>
    <t>2022年12月期</t>
    <phoneticPr fontId="3"/>
  </si>
  <si>
    <t>資産の部</t>
  </si>
  <si>
    <t>Assets</t>
  </si>
  <si>
    <t>流動資産</t>
  </si>
  <si>
    <t>Current assets</t>
  </si>
  <si>
    <t>現金及び預金</t>
  </si>
  <si>
    <t>Cash and deposits</t>
  </si>
  <si>
    <t>Deposits paid</t>
  </si>
  <si>
    <t>預け金</t>
  </si>
  <si>
    <t>Notes and accounts receivable - trade, and contract assets</t>
  </si>
  <si>
    <t>棚卸資産</t>
  </si>
  <si>
    <t>Inventories</t>
  </si>
  <si>
    <t>貸倒引当金</t>
  </si>
  <si>
    <t>Allowance for doubtful accounts</t>
  </si>
  <si>
    <t>流動資産合計</t>
  </si>
  <si>
    <t>Total current assets</t>
  </si>
  <si>
    <t>固定資産</t>
  </si>
  <si>
    <t>Non-current assets</t>
  </si>
  <si>
    <t>有形固定資産</t>
  </si>
  <si>
    <t>Property, plant and equipment</t>
  </si>
  <si>
    <t>建物</t>
    <rPh sb="0" eb="2">
      <t>タテモノ</t>
    </rPh>
    <phoneticPr fontId="3"/>
  </si>
  <si>
    <t>Buildings</t>
  </si>
  <si>
    <t>Accumulated depreciation</t>
  </si>
  <si>
    <t>建物（純額）</t>
    <rPh sb="0" eb="2">
      <t>タテモノ</t>
    </rPh>
    <rPh sb="3" eb="5">
      <t>ジュンガク</t>
    </rPh>
    <phoneticPr fontId="3"/>
  </si>
  <si>
    <t>Buildings, net</t>
  </si>
  <si>
    <t>工具、器具及び備品</t>
    <rPh sb="0" eb="2">
      <t>コウグ</t>
    </rPh>
    <rPh sb="3" eb="5">
      <t>キグ</t>
    </rPh>
    <rPh sb="5" eb="6">
      <t>オヨ</t>
    </rPh>
    <rPh sb="7" eb="9">
      <t>ビヒン</t>
    </rPh>
    <phoneticPr fontId="3"/>
  </si>
  <si>
    <t>Tools, furniture and fixtures</t>
  </si>
  <si>
    <t>減価償却累計額</t>
    <rPh sb="0" eb="4">
      <t>ゲンカショウキャク</t>
    </rPh>
    <rPh sb="4" eb="7">
      <t>ルイケイガク</t>
    </rPh>
    <phoneticPr fontId="3"/>
  </si>
  <si>
    <t>工具、器具及び備品（純額）</t>
    <rPh sb="0" eb="2">
      <t>コウグ</t>
    </rPh>
    <rPh sb="3" eb="5">
      <t>キグ</t>
    </rPh>
    <rPh sb="5" eb="6">
      <t>オヨ</t>
    </rPh>
    <rPh sb="7" eb="9">
      <t>ビヒン</t>
    </rPh>
    <rPh sb="10" eb="12">
      <t>ジュンガク</t>
    </rPh>
    <phoneticPr fontId="3"/>
  </si>
  <si>
    <t>Tools, furniture and fixtures, net</t>
  </si>
  <si>
    <t>土地</t>
    <rPh sb="0" eb="2">
      <t>トチ</t>
    </rPh>
    <phoneticPr fontId="3"/>
  </si>
  <si>
    <t>Land</t>
  </si>
  <si>
    <t>その他</t>
    <rPh sb="2" eb="3">
      <t>タ</t>
    </rPh>
    <phoneticPr fontId="3"/>
  </si>
  <si>
    <t>その他（純額）</t>
    <rPh sb="2" eb="3">
      <t>タ</t>
    </rPh>
    <rPh sb="4" eb="6">
      <t>ジュンガク</t>
    </rPh>
    <phoneticPr fontId="3"/>
  </si>
  <si>
    <t>Other, net</t>
  </si>
  <si>
    <t>有形固定資産合計</t>
    <rPh sb="6" eb="8">
      <t>ゴウケイ</t>
    </rPh>
    <phoneticPr fontId="3"/>
  </si>
  <si>
    <t>Total property, plant and equipment</t>
  </si>
  <si>
    <t>無形固定資産</t>
    <phoneticPr fontId="3"/>
  </si>
  <si>
    <t>Intangible assets</t>
  </si>
  <si>
    <t>Goodwill</t>
  </si>
  <si>
    <t>無形固定資産合計</t>
  </si>
  <si>
    <t>Total intangible assets</t>
  </si>
  <si>
    <t>投資その他の資産</t>
  </si>
  <si>
    <t>Investments and other assets</t>
  </si>
  <si>
    <t>投資有価証券</t>
  </si>
  <si>
    <t>Investment securities</t>
  </si>
  <si>
    <t>繰延税金資産</t>
    <rPh sb="0" eb="2">
      <t>クリノベ</t>
    </rPh>
    <rPh sb="2" eb="4">
      <t>ゼイキン</t>
    </rPh>
    <rPh sb="4" eb="6">
      <t>シサン</t>
    </rPh>
    <phoneticPr fontId="3"/>
  </si>
  <si>
    <t>Deferred tax assets</t>
    <phoneticPr fontId="3"/>
  </si>
  <si>
    <t>Total investments and other assets</t>
  </si>
  <si>
    <t>固定資産合計</t>
  </si>
  <si>
    <t>Total non-current assets</t>
  </si>
  <si>
    <t>資産合計</t>
  </si>
  <si>
    <t>負債の部</t>
  </si>
  <si>
    <t>Liabilities</t>
  </si>
  <si>
    <t>流動負債</t>
  </si>
  <si>
    <t>Current liabilities</t>
  </si>
  <si>
    <t>未払法人税等</t>
  </si>
  <si>
    <t>Income taxes payable</t>
  </si>
  <si>
    <t>役員賞与引当金</t>
  </si>
  <si>
    <t>Provision for bonuses for directors (and other officers)</t>
  </si>
  <si>
    <t>賞与引当金</t>
  </si>
  <si>
    <t>Provision for bonuses</t>
  </si>
  <si>
    <t>流動負債合計</t>
  </si>
  <si>
    <t>Total current liabilities</t>
  </si>
  <si>
    <t>固定負債</t>
  </si>
  <si>
    <t>Non-current liabilities</t>
    <phoneticPr fontId="3"/>
  </si>
  <si>
    <t>繰延税金負債</t>
    <rPh sb="0" eb="2">
      <t>クリノベ</t>
    </rPh>
    <rPh sb="2" eb="4">
      <t>ゼイキン</t>
    </rPh>
    <rPh sb="4" eb="6">
      <t>フサイ</t>
    </rPh>
    <phoneticPr fontId="3"/>
  </si>
  <si>
    <t>Deferred tax liabilities</t>
    <phoneticPr fontId="3"/>
  </si>
  <si>
    <t>Other</t>
    <phoneticPr fontId="3"/>
  </si>
  <si>
    <t>固定負債合計</t>
  </si>
  <si>
    <t>Total non-current liabilities</t>
    <phoneticPr fontId="3"/>
  </si>
  <si>
    <t>負債合計</t>
  </si>
  <si>
    <t>Total liabilities</t>
    <phoneticPr fontId="3"/>
  </si>
  <si>
    <t>純資産の部</t>
  </si>
  <si>
    <t>Net assets</t>
  </si>
  <si>
    <t>株主資本</t>
  </si>
  <si>
    <t>資本金</t>
  </si>
  <si>
    <t>Share capital</t>
  </si>
  <si>
    <t>資本剰余金</t>
  </si>
  <si>
    <t>Capital surplus</t>
  </si>
  <si>
    <t>利益剰余金</t>
  </si>
  <si>
    <t>Retained earnings</t>
  </si>
  <si>
    <t>自己株式</t>
  </si>
  <si>
    <t>Treasury shares</t>
  </si>
  <si>
    <t>株主資本合計</t>
  </si>
  <si>
    <t>Total shareholders' equity</t>
  </si>
  <si>
    <t>その他の包括利益累計額</t>
  </si>
  <si>
    <t>Accumulated other comprehensive income</t>
  </si>
  <si>
    <t>その他有価証券評価差額金</t>
  </si>
  <si>
    <t>Valuation difference on available-for-sale securities</t>
  </si>
  <si>
    <t>為替換算調整勘定</t>
  </si>
  <si>
    <t>Foreign currency translation adjustment</t>
  </si>
  <si>
    <t>その他の包括利益累計額合計</t>
  </si>
  <si>
    <t>Total accumulated other comprehensive income</t>
  </si>
  <si>
    <t>新株予約権</t>
  </si>
  <si>
    <t>Share acquisition rights</t>
  </si>
  <si>
    <t>非支配株主持分</t>
  </si>
  <si>
    <t>Non-controlling interests</t>
  </si>
  <si>
    <t>純資産合計</t>
  </si>
  <si>
    <t>Total net assets</t>
  </si>
  <si>
    <t>負債純資産合計</t>
  </si>
  <si>
    <t>Total liabilities and net assets</t>
  </si>
  <si>
    <t>その他の包括利益</t>
  </si>
  <si>
    <t>Other comprehensive income</t>
  </si>
  <si>
    <t>持分法適用会社に対する持分相当額</t>
  </si>
  <si>
    <t>Share of other comprehensive income of entities accounted for using equity method</t>
  </si>
  <si>
    <t>その他の包括利益合計</t>
  </si>
  <si>
    <t>Total other comprehensive income</t>
  </si>
  <si>
    <t>包括利益</t>
    <phoneticPr fontId="3"/>
  </si>
  <si>
    <t>Comprehensive income</t>
  </si>
  <si>
    <t>（内訳）</t>
  </si>
  <si>
    <t>親会社株主に係る包括利益</t>
    <phoneticPr fontId="3"/>
  </si>
  <si>
    <t>Comprehensive income attributable to owners of parent</t>
  </si>
  <si>
    <t>非支配株主に係る包括利益</t>
    <phoneticPr fontId="3"/>
  </si>
  <si>
    <t>Comprehensive income attributable to non-controlling interests</t>
  </si>
  <si>
    <t>営業活動によるキャッシュ・フロー</t>
  </si>
  <si>
    <t>Cash flows from operating activities</t>
  </si>
  <si>
    <t>税金等調整前当期純利益</t>
    <rPh sb="0" eb="2">
      <t>ゼイキン</t>
    </rPh>
    <rPh sb="2" eb="3">
      <t>トウ</t>
    </rPh>
    <rPh sb="3" eb="5">
      <t>チョウセイ</t>
    </rPh>
    <rPh sb="5" eb="6">
      <t>マエ</t>
    </rPh>
    <rPh sb="6" eb="8">
      <t>トウキ</t>
    </rPh>
    <rPh sb="8" eb="11">
      <t>ジュンリエキ</t>
    </rPh>
    <phoneticPr fontId="3"/>
  </si>
  <si>
    <t>減価償却費</t>
  </si>
  <si>
    <t>Depreciation</t>
  </si>
  <si>
    <t>のれん償却額</t>
  </si>
  <si>
    <t>Amortization of goodwill</t>
  </si>
  <si>
    <t>Increase (decrease) in allowance for doubtful accounts</t>
  </si>
  <si>
    <t>Increase (decrease) in provision for bonuses for directors (and other officers)</t>
  </si>
  <si>
    <t>Increase (decrease) in provision for bonuses</t>
  </si>
  <si>
    <t>株式報酬費用</t>
  </si>
  <si>
    <t>Share-based payment expenses</t>
  </si>
  <si>
    <t>受取利息及び受取配当金</t>
  </si>
  <si>
    <t>Interest and dividend income</t>
  </si>
  <si>
    <t>支払利息</t>
  </si>
  <si>
    <t>Interest expenses</t>
  </si>
  <si>
    <t>Loss (gain) on sale of non-current assets</t>
  </si>
  <si>
    <t>固定資産除却損</t>
    <rPh sb="0" eb="2">
      <t>コテイ</t>
    </rPh>
    <rPh sb="2" eb="4">
      <t>シサン</t>
    </rPh>
    <rPh sb="4" eb="6">
      <t>ジョキャク</t>
    </rPh>
    <rPh sb="6" eb="7">
      <t>ソン</t>
    </rPh>
    <phoneticPr fontId="5"/>
  </si>
  <si>
    <t>Loss on retirement of non-current assets</t>
  </si>
  <si>
    <t>Loss (gain) on investments in investment partnerships</t>
  </si>
  <si>
    <t>Loss (gain) on sale and valuation of investment securities</t>
  </si>
  <si>
    <t>Loss (gain) on sale of shares of subsidiaries and associates</t>
  </si>
  <si>
    <t>Share of loss (profit) of entities accounted for using equity method</t>
  </si>
  <si>
    <t>Foreign exchange losses (gains)</t>
  </si>
  <si>
    <t>補助金収入</t>
    <rPh sb="3" eb="5">
      <t>シュウニュウ</t>
    </rPh>
    <phoneticPr fontId="5"/>
  </si>
  <si>
    <t>損害賠償損失</t>
    <rPh sb="0" eb="2">
      <t>ソンガイ</t>
    </rPh>
    <rPh sb="2" eb="4">
      <t>バイショウ</t>
    </rPh>
    <rPh sb="4" eb="6">
      <t>ソンシツ</t>
    </rPh>
    <phoneticPr fontId="5"/>
  </si>
  <si>
    <t>Loss on compensation for damage</t>
  </si>
  <si>
    <t>Decrease (increase) in trade receivables</t>
  </si>
  <si>
    <t>Decrease (increase) in advance payments to suppliers</t>
  </si>
  <si>
    <t>Increase (decrease) in trade payables</t>
  </si>
  <si>
    <t>Decrease (increase) in accounts receivable - other</t>
  </si>
  <si>
    <t>Decrease (increase) in consumption taxes refund receivable</t>
  </si>
  <si>
    <t>Increase (decrease) in accounts payable - other, and accrued expenses</t>
  </si>
  <si>
    <t>Increase (decrease) in accrued consumption taxes</t>
  </si>
  <si>
    <t>Decrease (increase) in prepaid expenses</t>
  </si>
  <si>
    <t>Increase (decrease) in advances received</t>
  </si>
  <si>
    <t>Increase (decrease) in deposits received</t>
  </si>
  <si>
    <t>小計</t>
  </si>
  <si>
    <t>Subtotal</t>
  </si>
  <si>
    <t>利息及び配当金の受取額</t>
  </si>
  <si>
    <t>Interest and dividends received</t>
  </si>
  <si>
    <t>利息の支払額</t>
  </si>
  <si>
    <t>Interest paid</t>
  </si>
  <si>
    <t>補助金の受取額</t>
  </si>
  <si>
    <t>Subsidies received</t>
  </si>
  <si>
    <t>損害賠償金の支払額</t>
    <rPh sb="0" eb="2">
      <t>ソンガイ</t>
    </rPh>
    <rPh sb="2" eb="5">
      <t>バイショウキン</t>
    </rPh>
    <rPh sb="6" eb="8">
      <t>シハラ</t>
    </rPh>
    <rPh sb="8" eb="9">
      <t>ガク</t>
    </rPh>
    <phoneticPr fontId="5"/>
  </si>
  <si>
    <t>Compensation for damage paid</t>
  </si>
  <si>
    <t>Income taxes refund (paid)</t>
  </si>
  <si>
    <t>Net cash provided by (used in) operating activities</t>
  </si>
  <si>
    <t>投資活動によるキャッシュ・フロー</t>
    <phoneticPr fontId="3"/>
  </si>
  <si>
    <t>Cash flows from investing activities</t>
  </si>
  <si>
    <t>有形固定資産の取得による支出</t>
  </si>
  <si>
    <t>Purchase of property, plant and equipment</t>
  </si>
  <si>
    <t>無形固定資産の取得による支出</t>
  </si>
  <si>
    <t>Purchase of intangible assets</t>
  </si>
  <si>
    <t>無形固定資産の売却による収入</t>
  </si>
  <si>
    <t>Proceeds from sale of intangible assets</t>
  </si>
  <si>
    <t>投資有価証券の取得による支出</t>
  </si>
  <si>
    <t>Purchase of investment securities</t>
  </si>
  <si>
    <t>投資有価証券の売却による収入</t>
  </si>
  <si>
    <t>Proceeds from sale of investment securities</t>
  </si>
  <si>
    <t>関係会社株式の売却による収入</t>
    <rPh sb="7" eb="9">
      <t>バイキャク</t>
    </rPh>
    <rPh sb="12" eb="14">
      <t>シュウニュウ</t>
    </rPh>
    <phoneticPr fontId="3"/>
  </si>
  <si>
    <t>連結の範囲の変更を伴う子会社株式の売却による支出</t>
    <rPh sb="0" eb="2">
      <t>レンケツ</t>
    </rPh>
    <rPh sb="3" eb="5">
      <t>ハンイ</t>
    </rPh>
    <rPh sb="6" eb="8">
      <t>ヘンコウ</t>
    </rPh>
    <rPh sb="9" eb="10">
      <t>トモナ</t>
    </rPh>
    <rPh sb="11" eb="14">
      <t>コガイシャ</t>
    </rPh>
    <rPh sb="14" eb="16">
      <t>カブシキ</t>
    </rPh>
    <rPh sb="17" eb="19">
      <t>バイキャク</t>
    </rPh>
    <rPh sb="22" eb="24">
      <t>シシュツ</t>
    </rPh>
    <phoneticPr fontId="5"/>
  </si>
  <si>
    <t>Payments for sale of shares of subsidiaries resulting in change in scope of consolidation</t>
  </si>
  <si>
    <t>連結の範囲の変更を伴う子会社株式の売却による収入</t>
  </si>
  <si>
    <t>Proceeds from sale of shares of subsidiaries resulting in change in scope of consolidation</t>
  </si>
  <si>
    <t>連結の範囲の変更を伴う子会社株式の取得による支出</t>
    <rPh sb="17" eb="19">
      <t>シュトク</t>
    </rPh>
    <rPh sb="22" eb="24">
      <t>シシュツ</t>
    </rPh>
    <phoneticPr fontId="5"/>
  </si>
  <si>
    <t>Purchase of shares of subsidiaries resulting in change in scope of consolidation</t>
  </si>
  <si>
    <t>子会社の清算による収入</t>
  </si>
  <si>
    <t>Proceeds from liquidation of subsidiaries</t>
  </si>
  <si>
    <t>貸付けによる支出</t>
  </si>
  <si>
    <t>Loan advances</t>
  </si>
  <si>
    <t>貸付金の回収による収入</t>
  </si>
  <si>
    <t>Proceeds from collection of loans receivable</t>
  </si>
  <si>
    <t>投資事業組合からの分配による収入</t>
  </si>
  <si>
    <t>Proceeds from distributions from investment partnerships</t>
  </si>
  <si>
    <t>資産除去債務の履行による支出</t>
    <rPh sb="0" eb="6">
      <t>シサンジョキョサイム</t>
    </rPh>
    <rPh sb="7" eb="9">
      <t>リコウ</t>
    </rPh>
    <rPh sb="12" eb="14">
      <t>シシュツ</t>
    </rPh>
    <phoneticPr fontId="5"/>
  </si>
  <si>
    <t>Payments for asset retirement obligations</t>
  </si>
  <si>
    <t>投資活動によるキャッシュ・フロー</t>
  </si>
  <si>
    <t>Net cash provided by (used in) investing activities</t>
  </si>
  <si>
    <t>財務活動によるキャッシュ・フロー</t>
    <phoneticPr fontId="3"/>
  </si>
  <si>
    <t>Cash flows from financing activities</t>
  </si>
  <si>
    <t>新株発行による収入</t>
    <rPh sb="0" eb="4">
      <t>シンカブハッコウ</t>
    </rPh>
    <rPh sb="7" eb="9">
      <t>シュウニュウ</t>
    </rPh>
    <phoneticPr fontId="5"/>
  </si>
  <si>
    <t>Proceeds from issuance of new shares</t>
  </si>
  <si>
    <t>新株予約権の行使による株式の発行による収入</t>
  </si>
  <si>
    <t>Proceeds from issuance of shares resulting from exercise of share acquisition rights</t>
  </si>
  <si>
    <t>自己株式の取得による支出</t>
  </si>
  <si>
    <t>Purchase of treasury shares</t>
  </si>
  <si>
    <t>自己株式の処分による収入</t>
    <rPh sb="5" eb="7">
      <t>ショブン</t>
    </rPh>
    <rPh sb="10" eb="12">
      <t>シュウニュウ</t>
    </rPh>
    <phoneticPr fontId="5"/>
  </si>
  <si>
    <t>Proceeds from disposal of treasury shares</t>
  </si>
  <si>
    <t>配当金の支払額</t>
  </si>
  <si>
    <t>Dividends paid</t>
  </si>
  <si>
    <t>非支配株主への配当金の支払額</t>
    <rPh sb="0" eb="5">
      <t>ヒシハイカブヌシ</t>
    </rPh>
    <rPh sb="7" eb="10">
      <t>ハイトウキン</t>
    </rPh>
    <rPh sb="11" eb="13">
      <t>シハライ</t>
    </rPh>
    <rPh sb="13" eb="14">
      <t>ガク</t>
    </rPh>
    <phoneticPr fontId="5"/>
  </si>
  <si>
    <t>Dividends paid to non-controlling interests</t>
  </si>
  <si>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3"/>
  </si>
  <si>
    <t>財務活動によるキャッシュ・フロー</t>
  </si>
  <si>
    <t>Net cash provided by (used in) financing activities</t>
  </si>
  <si>
    <t>現金及び現金同等物に係る換算差額</t>
  </si>
  <si>
    <t>Effect of exchange rate change on cash and cash equivalents</t>
  </si>
  <si>
    <t>Net increase (decrease) in cash and cash equivalents</t>
  </si>
  <si>
    <t>現金及び現金同等物の期首残高</t>
  </si>
  <si>
    <t>Cash and cash equivalents at beginning of period</t>
  </si>
  <si>
    <t>(単位：千円、端数切捨て）</t>
    <rPh sb="1" eb="3">
      <t>タンイ</t>
    </rPh>
    <rPh sb="4" eb="6">
      <t>センエン</t>
    </rPh>
    <rPh sb="7" eb="9">
      <t>ハスウ</t>
    </rPh>
    <rPh sb="9" eb="11">
      <t>キリス</t>
    </rPh>
    <phoneticPr fontId="3"/>
  </si>
  <si>
    <t>合計</t>
    <rPh sb="0" eb="2">
      <t>ゴウケイ</t>
    </rPh>
    <phoneticPr fontId="3"/>
  </si>
  <si>
    <t>(自　2020年7月 1日</t>
    <phoneticPr fontId="3"/>
  </si>
  <si>
    <t>(自　2021年10月 1日</t>
    <phoneticPr fontId="3"/>
  </si>
  <si>
    <t>(自　2022年1月 1日</t>
    <phoneticPr fontId="3"/>
  </si>
  <si>
    <t>FY2021 Q2</t>
    <phoneticPr fontId="3"/>
  </si>
  <si>
    <t>FY2022 Q1</t>
    <phoneticPr fontId="3"/>
  </si>
  <si>
    <t>FY2022 Q3</t>
    <phoneticPr fontId="3"/>
  </si>
  <si>
    <t>2022年12月期
第1四半期</t>
    <rPh sb="4" eb="5">
      <t>ネン</t>
    </rPh>
    <rPh sb="7" eb="9">
      <t>ガツキ</t>
    </rPh>
    <rPh sb="10" eb="11">
      <t>ダイ</t>
    </rPh>
    <rPh sb="12" eb="15">
      <t>シハンキ</t>
    </rPh>
    <phoneticPr fontId="3"/>
  </si>
  <si>
    <t>2022年12月期
第2四半期</t>
    <rPh sb="4" eb="5">
      <t>ネン</t>
    </rPh>
    <rPh sb="7" eb="9">
      <t>ガツキ</t>
    </rPh>
    <rPh sb="10" eb="11">
      <t>ダイ</t>
    </rPh>
    <rPh sb="12" eb="15">
      <t>シハンキ</t>
    </rPh>
    <phoneticPr fontId="3"/>
  </si>
  <si>
    <t>2022年12月期
第3四半期</t>
    <rPh sb="4" eb="5">
      <t>ネン</t>
    </rPh>
    <rPh sb="7" eb="9">
      <t>ガツキ</t>
    </rPh>
    <rPh sb="10" eb="11">
      <t>ダイ</t>
    </rPh>
    <rPh sb="12" eb="15">
      <t>シハンキ</t>
    </rPh>
    <phoneticPr fontId="3"/>
  </si>
  <si>
    <t>法人税等</t>
    <phoneticPr fontId="3"/>
  </si>
  <si>
    <t>income taxes</t>
    <phoneticPr fontId="3"/>
  </si>
  <si>
    <t>　至　2020年3月31日)</t>
    <phoneticPr fontId="3"/>
  </si>
  <si>
    <t>発行済株式数</t>
    <rPh sb="0" eb="2">
      <t>ハッコウ</t>
    </rPh>
    <rPh sb="2" eb="3">
      <t>スミ</t>
    </rPh>
    <rPh sb="3" eb="5">
      <t>カブシキ</t>
    </rPh>
    <rPh sb="5" eb="6">
      <t>スウ</t>
    </rPh>
    <phoneticPr fontId="3"/>
  </si>
  <si>
    <t>自己株式数</t>
    <rPh sb="0" eb="4">
      <t>ジコカブシキ</t>
    </rPh>
    <rPh sb="4" eb="5">
      <t>スウ</t>
    </rPh>
    <phoneticPr fontId="3"/>
  </si>
  <si>
    <t>発行済株式数-自己株式数</t>
    <rPh sb="0" eb="2">
      <t>ハッコウ</t>
    </rPh>
    <rPh sb="2" eb="3">
      <t>スミ</t>
    </rPh>
    <rPh sb="3" eb="5">
      <t>カブシキ</t>
    </rPh>
    <rPh sb="5" eb="6">
      <t>スウ</t>
    </rPh>
    <rPh sb="7" eb="9">
      <t>ジコ</t>
    </rPh>
    <rPh sb="9" eb="11">
      <t>カブシキ</t>
    </rPh>
    <rPh sb="11" eb="12">
      <t>スウ</t>
    </rPh>
    <phoneticPr fontId="3"/>
  </si>
  <si>
    <t>株主数</t>
    <rPh sb="0" eb="2">
      <t>カブヌシ</t>
    </rPh>
    <rPh sb="2" eb="3">
      <t>スウ</t>
    </rPh>
    <phoneticPr fontId="3"/>
  </si>
  <si>
    <t>所有者属性別株主分布状況</t>
    <rPh sb="0" eb="3">
      <t>ショユウシャ</t>
    </rPh>
    <rPh sb="3" eb="6">
      <t>ゾクセイベツ</t>
    </rPh>
    <rPh sb="6" eb="8">
      <t>カブヌシ</t>
    </rPh>
    <rPh sb="8" eb="10">
      <t>ブンプ</t>
    </rPh>
    <rPh sb="10" eb="12">
      <t>ジョウキョウ</t>
    </rPh>
    <phoneticPr fontId="3"/>
  </si>
  <si>
    <t>自己株式</t>
    <rPh sb="0" eb="2">
      <t>ジコ</t>
    </rPh>
    <rPh sb="2" eb="4">
      <t>カブシキ</t>
    </rPh>
    <phoneticPr fontId="3"/>
  </si>
  <si>
    <t>Treasury Stock</t>
    <phoneticPr fontId="3"/>
  </si>
  <si>
    <t>金融機関</t>
    <rPh sb="0" eb="4">
      <t>キンユウキカン</t>
    </rPh>
    <phoneticPr fontId="3"/>
  </si>
  <si>
    <t>Financial Institutions</t>
    <phoneticPr fontId="3"/>
  </si>
  <si>
    <t>証券会社</t>
    <rPh sb="0" eb="2">
      <t>ショウケン</t>
    </rPh>
    <rPh sb="2" eb="4">
      <t>カイシャ</t>
    </rPh>
    <phoneticPr fontId="3"/>
  </si>
  <si>
    <t>Securities Companies</t>
    <phoneticPr fontId="3"/>
  </si>
  <si>
    <t>その他国内法人</t>
    <rPh sb="2" eb="3">
      <t>タ</t>
    </rPh>
    <rPh sb="3" eb="5">
      <t>コクナイ</t>
    </rPh>
    <rPh sb="5" eb="7">
      <t>ホウジン</t>
    </rPh>
    <phoneticPr fontId="3"/>
  </si>
  <si>
    <t>Domestic Companies</t>
    <phoneticPr fontId="3"/>
  </si>
  <si>
    <t>外国人</t>
    <rPh sb="0" eb="2">
      <t>ガイコク</t>
    </rPh>
    <rPh sb="2" eb="3">
      <t>ジン</t>
    </rPh>
    <phoneticPr fontId="3"/>
  </si>
  <si>
    <t>Foreign Institutions and Individuals</t>
    <phoneticPr fontId="3"/>
  </si>
  <si>
    <t>個人・その他</t>
    <rPh sb="0" eb="2">
      <t>コジン</t>
    </rPh>
    <rPh sb="5" eb="6">
      <t>タ</t>
    </rPh>
    <phoneticPr fontId="3"/>
  </si>
  <si>
    <t>Individuals and Others</t>
    <phoneticPr fontId="3"/>
  </si>
  <si>
    <t>外国法人等</t>
    <rPh sb="0" eb="2">
      <t>ガイコク</t>
    </rPh>
    <rPh sb="2" eb="4">
      <t>ホウジン</t>
    </rPh>
    <rPh sb="4" eb="5">
      <t>トウ</t>
    </rPh>
    <phoneticPr fontId="3"/>
  </si>
  <si>
    <t>所有株式別株主分布状況</t>
    <rPh sb="0" eb="2">
      <t>ショユウ</t>
    </rPh>
    <rPh sb="2" eb="4">
      <t>カブシキ</t>
    </rPh>
    <rPh sb="4" eb="5">
      <t>ベツ</t>
    </rPh>
    <rPh sb="5" eb="7">
      <t>カブヌシ</t>
    </rPh>
    <rPh sb="7" eb="9">
      <t>ブンプ</t>
    </rPh>
    <rPh sb="9" eb="11">
      <t>ジョウキョウ</t>
    </rPh>
    <phoneticPr fontId="3"/>
  </si>
  <si>
    <t>（人）</t>
    <rPh sb="1" eb="2">
      <t>ヒト</t>
    </rPh>
    <phoneticPr fontId="3"/>
  </si>
  <si>
    <t>500,000株以上</t>
    <rPh sb="7" eb="8">
      <t>カブ</t>
    </rPh>
    <rPh sb="8" eb="10">
      <t>イジョウ</t>
    </rPh>
    <phoneticPr fontId="3"/>
  </si>
  <si>
    <t>500,000-</t>
    <phoneticPr fontId="3"/>
  </si>
  <si>
    <t>100,000株以上499,999株以下</t>
    <rPh sb="7" eb="8">
      <t>カブ</t>
    </rPh>
    <rPh sb="8" eb="10">
      <t>イジョウ</t>
    </rPh>
    <rPh sb="17" eb="18">
      <t>カブ</t>
    </rPh>
    <rPh sb="18" eb="20">
      <t>イカ</t>
    </rPh>
    <phoneticPr fontId="3"/>
  </si>
  <si>
    <t xml:space="preserve">100,000 - 499,999 </t>
    <phoneticPr fontId="3"/>
  </si>
  <si>
    <t>50,000株以上99,999株以下</t>
    <rPh sb="6" eb="7">
      <t>カブ</t>
    </rPh>
    <rPh sb="7" eb="9">
      <t>イジョウ</t>
    </rPh>
    <rPh sb="15" eb="16">
      <t>カブ</t>
    </rPh>
    <rPh sb="16" eb="18">
      <t>イカ</t>
    </rPh>
    <phoneticPr fontId="3"/>
  </si>
  <si>
    <t>50,000 - 99,999</t>
    <phoneticPr fontId="3"/>
  </si>
  <si>
    <t>10,000株以上49,999株以下</t>
    <rPh sb="6" eb="7">
      <t>カブ</t>
    </rPh>
    <rPh sb="7" eb="9">
      <t>イジョウ</t>
    </rPh>
    <rPh sb="15" eb="16">
      <t>カブ</t>
    </rPh>
    <rPh sb="16" eb="18">
      <t>イカ</t>
    </rPh>
    <phoneticPr fontId="3"/>
  </si>
  <si>
    <t>10,000 - 49,999</t>
    <phoneticPr fontId="3"/>
  </si>
  <si>
    <t>5,000株以上9,999株以下</t>
    <rPh sb="5" eb="6">
      <t>カブ</t>
    </rPh>
    <rPh sb="6" eb="8">
      <t>イジョウ</t>
    </rPh>
    <rPh sb="13" eb="14">
      <t>カブ</t>
    </rPh>
    <rPh sb="14" eb="16">
      <t>イカ</t>
    </rPh>
    <phoneticPr fontId="3"/>
  </si>
  <si>
    <t>5,000 - 9,999</t>
    <phoneticPr fontId="3"/>
  </si>
  <si>
    <t>1株以上4,999株以下</t>
    <rPh sb="1" eb="2">
      <t>カブ</t>
    </rPh>
    <rPh sb="2" eb="4">
      <t>イジョウ</t>
    </rPh>
    <rPh sb="9" eb="10">
      <t>カブ</t>
    </rPh>
    <rPh sb="10" eb="12">
      <t>イカ</t>
    </rPh>
    <phoneticPr fontId="3"/>
  </si>
  <si>
    <t>1 - 4,999</t>
    <phoneticPr fontId="3"/>
  </si>
  <si>
    <t>株</t>
    <rPh sb="0" eb="1">
      <t>カブ</t>
    </rPh>
    <phoneticPr fontId="3"/>
  </si>
  <si>
    <t>株主総数</t>
    <rPh sb="0" eb="2">
      <t>カブヌシ</t>
    </rPh>
    <rPh sb="2" eb="4">
      <t>ソウスウ</t>
    </rPh>
    <phoneticPr fontId="3"/>
  </si>
  <si>
    <t>名</t>
    <rPh sb="0" eb="1">
      <t>メイ</t>
    </rPh>
    <phoneticPr fontId="3"/>
  </si>
  <si>
    <t>大株主名（上位10名）</t>
    <rPh sb="0" eb="3">
      <t>オオカブヌシ</t>
    </rPh>
    <rPh sb="3" eb="4">
      <t>メイ</t>
    </rPh>
    <rPh sb="5" eb="7">
      <t>ジョウイ</t>
    </rPh>
    <rPh sb="9" eb="10">
      <t>メイ</t>
    </rPh>
    <phoneticPr fontId="3"/>
  </si>
  <si>
    <t>保有株式数（株）</t>
  </si>
  <si>
    <t>保有比率（%）</t>
  </si>
  <si>
    <t>第21期</t>
    <rPh sb="0" eb="1">
      <t>ダイ</t>
    </rPh>
    <rPh sb="3" eb="4">
      <t>キ</t>
    </rPh>
    <phoneticPr fontId="5"/>
  </si>
  <si>
    <t>(自　2020年4月 1日</t>
    <phoneticPr fontId="3"/>
  </si>
  <si>
    <t>　至　2020年6月30日)</t>
    <phoneticPr fontId="3"/>
  </si>
  <si>
    <t>　至　2021年9月30日)</t>
    <phoneticPr fontId="3"/>
  </si>
  <si>
    <t>　至　2021年12月31日)</t>
    <phoneticPr fontId="3"/>
  </si>
  <si>
    <t>外部売上高
Net Sales</t>
    <rPh sb="0" eb="2">
      <t>ガイブ</t>
    </rPh>
    <rPh sb="2" eb="5">
      <t>ウリアゲダカ</t>
    </rPh>
    <phoneticPr fontId="3"/>
  </si>
  <si>
    <t>セグメント利益
又は損失
Segment profit or loss</t>
    <rPh sb="5" eb="7">
      <t>リエキ</t>
    </rPh>
    <rPh sb="8" eb="9">
      <t>マタ</t>
    </rPh>
    <rPh sb="10" eb="12">
      <t>ソンシツ</t>
    </rPh>
    <phoneticPr fontId="3"/>
  </si>
  <si>
    <t>（JPY tn）</t>
    <phoneticPr fontId="3"/>
  </si>
  <si>
    <t>(Comprehensive income attributable to)</t>
    <phoneticPr fontId="3"/>
  </si>
  <si>
    <t>セグメント利益
又は
セグメント損失
(Segment income
or
Segment loss)</t>
    <rPh sb="5" eb="7">
      <t>リエキ</t>
    </rPh>
    <rPh sb="8" eb="9">
      <t>マタ</t>
    </rPh>
    <rPh sb="16" eb="18">
      <t>ソンシツ</t>
    </rPh>
    <phoneticPr fontId="3"/>
  </si>
  <si>
    <t>セグメント利益
又は
セグメント損失
(Segment income
or
Segment loss）</t>
    <rPh sb="5" eb="7">
      <t>リエキ</t>
    </rPh>
    <rPh sb="8" eb="9">
      <t>マタ</t>
    </rPh>
    <rPh sb="16" eb="18">
      <t>ソンシツ</t>
    </rPh>
    <phoneticPr fontId="3"/>
  </si>
  <si>
    <t>広告事業
（Agency）</t>
    <rPh sb="0" eb="2">
      <t>コウコク</t>
    </rPh>
    <rPh sb="2" eb="4">
      <t>ジギョウ</t>
    </rPh>
    <phoneticPr fontId="3"/>
  </si>
  <si>
    <t>その他
（Other）</t>
    <rPh sb="2" eb="3">
      <t>タ</t>
    </rPh>
    <phoneticPr fontId="3"/>
  </si>
  <si>
    <t>スマートフォン向け広告
（Smartphone）</t>
    <rPh sb="7" eb="8">
      <t>ム</t>
    </rPh>
    <rPh sb="9" eb="11">
      <t>コウコク</t>
    </rPh>
    <phoneticPr fontId="3"/>
  </si>
  <si>
    <t>PC向け広告
（PC）</t>
    <rPh sb="2" eb="3">
      <t>ム</t>
    </rPh>
    <rPh sb="4" eb="6">
      <t>コウコク</t>
    </rPh>
    <phoneticPr fontId="3"/>
  </si>
  <si>
    <t>合計
（Total）</t>
    <rPh sb="0" eb="2">
      <t>ゴウケイ</t>
    </rPh>
    <phoneticPr fontId="3"/>
  </si>
  <si>
    <t>海外事業
（Overseas）</t>
    <rPh sb="0" eb="2">
      <t>カイガイ</t>
    </rPh>
    <rPh sb="2" eb="4">
      <t>ジギョウ</t>
    </rPh>
    <phoneticPr fontId="3"/>
  </si>
  <si>
    <t>海外事業
(Overseas）</t>
    <rPh sb="0" eb="2">
      <t>カイガイ</t>
    </rPh>
    <rPh sb="2" eb="4">
      <t>ジギョウ</t>
    </rPh>
    <phoneticPr fontId="3"/>
  </si>
  <si>
    <t>メディアコンテンツ事業
（Media contents）</t>
    <rPh sb="9" eb="11">
      <t>ジギョウ</t>
    </rPh>
    <phoneticPr fontId="3"/>
  </si>
  <si>
    <t>その他
(Other)</t>
    <rPh sb="2" eb="3">
      <t>タ</t>
    </rPh>
    <phoneticPr fontId="3"/>
  </si>
  <si>
    <t>旧セグメント</t>
    <rPh sb="0" eb="1">
      <t>キュウ</t>
    </rPh>
    <phoneticPr fontId="3"/>
  </si>
  <si>
    <t>アドプラットフォーム事業
（Ads Platform）</t>
    <rPh sb="10" eb="12">
      <t>ジギョウ</t>
    </rPh>
    <phoneticPr fontId="3"/>
  </si>
  <si>
    <t>エージェンシー事業
（Agency）</t>
    <rPh sb="7" eb="9">
      <t>ジギョウ</t>
    </rPh>
    <phoneticPr fontId="3"/>
  </si>
  <si>
    <t>国内
（Domestic）</t>
    <rPh sb="0" eb="2">
      <t>コクナイ</t>
    </rPh>
    <phoneticPr fontId="3"/>
  </si>
  <si>
    <t>海外
（Overseas）</t>
    <rPh sb="0" eb="2">
      <t>カイガイ</t>
    </rPh>
    <phoneticPr fontId="3"/>
  </si>
  <si>
    <t xml:space="preserve">  （JPY tm)</t>
    <phoneticPr fontId="3"/>
  </si>
  <si>
    <t>外部売上高
(Net sales)</t>
    <rPh sb="0" eb="2">
      <t>ガイブ</t>
    </rPh>
    <rPh sb="2" eb="5">
      <t>ウリアゲダカ</t>
    </rPh>
    <phoneticPr fontId="3"/>
  </si>
  <si>
    <t>事業年度の連結損益計算書（四半期比較）</t>
    <rPh sb="0" eb="2">
      <t>ジギョウ</t>
    </rPh>
    <rPh sb="2" eb="4">
      <t>ネンド</t>
    </rPh>
    <rPh sb="5" eb="7">
      <t>レンケツ</t>
    </rPh>
    <rPh sb="7" eb="9">
      <t>ソンエキ</t>
    </rPh>
    <rPh sb="9" eb="11">
      <t>ケイサン</t>
    </rPh>
    <rPh sb="11" eb="12">
      <t>ショ</t>
    </rPh>
    <rPh sb="13" eb="16">
      <t>シハンキ</t>
    </rPh>
    <rPh sb="16" eb="18">
      <t>ヒカク</t>
    </rPh>
    <phoneticPr fontId="3"/>
  </si>
  <si>
    <t>事業年度の報告セグメント別業績（四半期比較）</t>
    <rPh sb="0" eb="2">
      <t>ジギョウ</t>
    </rPh>
    <rPh sb="2" eb="4">
      <t>ネンド</t>
    </rPh>
    <rPh sb="5" eb="7">
      <t>ホウコク</t>
    </rPh>
    <rPh sb="12" eb="13">
      <t>ベツ</t>
    </rPh>
    <rPh sb="13" eb="15">
      <t>ギョウセキ</t>
    </rPh>
    <rPh sb="16" eb="19">
      <t>シハンキ</t>
    </rPh>
    <rPh sb="19" eb="21">
      <t>ヒカク</t>
    </rPh>
    <phoneticPr fontId="3"/>
  </si>
  <si>
    <t>アドプラットフォーム事業
(Ads Platform)</t>
    <rPh sb="10" eb="12">
      <t>ジギョウ</t>
    </rPh>
    <phoneticPr fontId="3"/>
  </si>
  <si>
    <t>エージェンシー事業
(Agency)</t>
    <rPh sb="7" eb="9">
      <t>ジギョウ</t>
    </rPh>
    <phoneticPr fontId="3"/>
  </si>
  <si>
    <t>国内
(Domestic)</t>
    <rPh sb="0" eb="2">
      <t>コクナイ</t>
    </rPh>
    <phoneticPr fontId="3"/>
  </si>
  <si>
    <t>海外
(Overseas)</t>
    <rPh sb="0" eb="2">
      <t>カイガイ</t>
    </rPh>
    <phoneticPr fontId="3"/>
  </si>
  <si>
    <t>合計
(Total)</t>
    <rPh sb="0" eb="2">
      <t>ゴウケイ</t>
    </rPh>
    <phoneticPr fontId="3"/>
  </si>
  <si>
    <t>アドプラットフォーム事業事業
(Ads Platform)</t>
    <rPh sb="10" eb="12">
      <t>ジギョウ</t>
    </rPh>
    <rPh sb="12" eb="14">
      <t>ジギョウ</t>
    </rPh>
    <phoneticPr fontId="3"/>
  </si>
  <si>
    <t>エージェンシー事業事業
(Agency)</t>
    <rPh sb="7" eb="9">
      <t>ジギョウ</t>
    </rPh>
    <rPh sb="9" eb="11">
      <t>ジギョウ</t>
    </rPh>
    <phoneticPr fontId="3"/>
  </si>
  <si>
    <t>調整額・全社消去
(Adjustment amount)</t>
    <rPh sb="0" eb="2">
      <t>チョウセイ</t>
    </rPh>
    <rPh sb="2" eb="3">
      <t>ガク</t>
    </rPh>
    <rPh sb="4" eb="6">
      <t>ゼンシャ</t>
    </rPh>
    <rPh sb="6" eb="8">
      <t>ショウキョ</t>
    </rPh>
    <phoneticPr fontId="3"/>
  </si>
  <si>
    <t>(BPS)</t>
    <phoneticPr fontId="3"/>
  </si>
  <si>
    <t>(EPS)</t>
    <phoneticPr fontId="3"/>
  </si>
  <si>
    <t>Earnings Per Share</t>
  </si>
  <si>
    <t>Earnings Per Share</t>
    <phoneticPr fontId="3"/>
  </si>
  <si>
    <t>Book-value per share</t>
    <phoneticPr fontId="3"/>
  </si>
  <si>
    <t>(PER)</t>
    <phoneticPr fontId="3"/>
  </si>
  <si>
    <t>(PBR)</t>
    <phoneticPr fontId="3"/>
  </si>
  <si>
    <t>Price book-value ratio</t>
    <phoneticPr fontId="3"/>
  </si>
  <si>
    <t>円</t>
    <rPh sb="0" eb="1">
      <t>エン</t>
    </rPh>
    <phoneticPr fontId="3"/>
  </si>
  <si>
    <t>倍</t>
    <rPh sb="0" eb="1">
      <t>バイ</t>
    </rPh>
    <phoneticPr fontId="3"/>
  </si>
  <si>
    <t>倍</t>
    <phoneticPr fontId="3"/>
  </si>
  <si>
    <t>Price earnings ratio</t>
    <phoneticPr fontId="3"/>
  </si>
  <si>
    <t>%</t>
    <phoneticPr fontId="3"/>
  </si>
  <si>
    <t>千円</t>
    <phoneticPr fontId="3"/>
  </si>
  <si>
    <t>JPY</t>
    <phoneticPr fontId="3"/>
  </si>
  <si>
    <t>Dividend yield</t>
    <phoneticPr fontId="3"/>
  </si>
  <si>
    <t>Shares</t>
    <phoneticPr fontId="3"/>
  </si>
  <si>
    <t>JPY tn</t>
  </si>
  <si>
    <t>JPY tn</t>
    <phoneticPr fontId="3"/>
  </si>
  <si>
    <t>(DPS)</t>
    <phoneticPr fontId="3"/>
  </si>
  <si>
    <t>Payout ratio</t>
    <phoneticPr fontId="3"/>
  </si>
  <si>
    <t>親会社株主に帰属する
当期純利益</t>
    <phoneticPr fontId="3"/>
  </si>
  <si>
    <t>千円</t>
    <rPh sb="0" eb="2">
      <t>センエン</t>
    </rPh>
    <phoneticPr fontId="3"/>
  </si>
  <si>
    <t>総資本経常利益率</t>
    <rPh sb="0" eb="3">
      <t>ソウシホン</t>
    </rPh>
    <rPh sb="3" eb="5">
      <t>ケイツネ</t>
    </rPh>
    <rPh sb="5" eb="7">
      <t>リエキ</t>
    </rPh>
    <rPh sb="7" eb="8">
      <t>リツ</t>
    </rPh>
    <phoneticPr fontId="3"/>
  </si>
  <si>
    <t>(ROA)</t>
    <phoneticPr fontId="3"/>
  </si>
  <si>
    <t>自己資本比率</t>
    <rPh sb="0" eb="4">
      <t>ジコシホン</t>
    </rPh>
    <rPh sb="4" eb="6">
      <t>ヒリツ</t>
    </rPh>
    <phoneticPr fontId="3"/>
  </si>
  <si>
    <t>自己資本利益率</t>
    <rPh sb="0" eb="2">
      <t>ジコ</t>
    </rPh>
    <rPh sb="2" eb="4">
      <t>シホン</t>
    </rPh>
    <rPh sb="4" eb="6">
      <t>リエキ</t>
    </rPh>
    <rPh sb="6" eb="7">
      <t>リツ</t>
    </rPh>
    <phoneticPr fontId="3"/>
  </si>
  <si>
    <t>自己資本配当率</t>
    <rPh sb="0" eb="2">
      <t>ジコ</t>
    </rPh>
    <rPh sb="2" eb="4">
      <t>シホン</t>
    </rPh>
    <rPh sb="4" eb="7">
      <t>ハイトウリツ</t>
    </rPh>
    <phoneticPr fontId="3"/>
  </si>
  <si>
    <t>(ROE)</t>
    <phoneticPr fontId="3"/>
  </si>
  <si>
    <t>％</t>
    <phoneticPr fontId="3"/>
  </si>
  <si>
    <t>FY2022 Q4</t>
    <phoneticPr fontId="3"/>
  </si>
  <si>
    <t>(自  2017年4月 1日</t>
    <phoneticPr fontId="3"/>
  </si>
  <si>
    <t>　至　2018年3月31日)</t>
    <phoneticPr fontId="3"/>
  </si>
  <si>
    <t>項目</t>
    <rPh sb="0" eb="2">
      <t>コウモク</t>
    </rPh>
    <phoneticPr fontId="3"/>
  </si>
  <si>
    <t>Gross Profit</t>
  </si>
  <si>
    <t>Gross Profit Ratio</t>
  </si>
  <si>
    <t>Selling, general and administrative expenses Ratio</t>
  </si>
  <si>
    <t>Operating Income Ratio</t>
  </si>
  <si>
    <t>Ordinary Income Ratio</t>
  </si>
  <si>
    <t>Return on Sales</t>
  </si>
  <si>
    <t>Sales Growth Rate</t>
  </si>
  <si>
    <t>Operating Income Growth Rate</t>
  </si>
  <si>
    <t>Ordinary Income Growth Rate</t>
  </si>
  <si>
    <t>Net Income Growth Rate</t>
  </si>
  <si>
    <t>（CAR）</t>
    <phoneticPr fontId="3"/>
  </si>
  <si>
    <t>Return on assets</t>
    <phoneticPr fontId="3"/>
  </si>
  <si>
    <t>（CCR）</t>
    <phoneticPr fontId="3"/>
  </si>
  <si>
    <t>収益力及び成長性指標</t>
    <rPh sb="0" eb="2">
      <t>シュウエキ</t>
    </rPh>
    <rPh sb="2" eb="3">
      <t>リョク</t>
    </rPh>
    <rPh sb="3" eb="4">
      <t>オヨ</t>
    </rPh>
    <rPh sb="5" eb="8">
      <t>セイチョウセイ</t>
    </rPh>
    <rPh sb="8" eb="10">
      <t>シヒョウ</t>
    </rPh>
    <phoneticPr fontId="3"/>
  </si>
  <si>
    <t>2019年3月期
（Gross Sales）</t>
    <rPh sb="4" eb="5">
      <t>ネン</t>
    </rPh>
    <rPh sb="6" eb="8">
      <t>ガツキ</t>
    </rPh>
    <phoneticPr fontId="3"/>
  </si>
  <si>
    <t>2020年3月期
（Gross Sales）</t>
    <rPh sb="4" eb="5">
      <t>ネン</t>
    </rPh>
    <rPh sb="6" eb="8">
      <t>ガツキ</t>
    </rPh>
    <phoneticPr fontId="3"/>
  </si>
  <si>
    <t>2021年3月期
Gross Sales）</t>
    <rPh sb="4" eb="5">
      <t>ネン</t>
    </rPh>
    <rPh sb="6" eb="8">
      <t>ガツキ</t>
    </rPh>
    <phoneticPr fontId="3"/>
  </si>
  <si>
    <t>Gross Sales</t>
    <phoneticPr fontId="3"/>
  </si>
  <si>
    <t>●収益認識基準適用前</t>
    <rPh sb="1" eb="3">
      <t>シュウエキ</t>
    </rPh>
    <rPh sb="3" eb="5">
      <t>ニンシキ</t>
    </rPh>
    <rPh sb="5" eb="7">
      <t>キジュン</t>
    </rPh>
    <rPh sb="7" eb="9">
      <t>テキヨウ</t>
    </rPh>
    <rPh sb="9" eb="10">
      <t>マエ</t>
    </rPh>
    <phoneticPr fontId="3"/>
  </si>
  <si>
    <t>●収益認識基準適用後</t>
    <rPh sb="1" eb="3">
      <t>シュウエキ</t>
    </rPh>
    <rPh sb="3" eb="5">
      <t>ニンシキ</t>
    </rPh>
    <rPh sb="5" eb="7">
      <t>キジュン</t>
    </rPh>
    <rPh sb="7" eb="9">
      <t>テキヨウ</t>
    </rPh>
    <rPh sb="9" eb="10">
      <t>アト</t>
    </rPh>
    <phoneticPr fontId="3"/>
  </si>
  <si>
    <t>2018年3月期</t>
    <rPh sb="4" eb="5">
      <t>ネン</t>
    </rPh>
    <rPh sb="6" eb="7">
      <t>ガツ</t>
    </rPh>
    <rPh sb="7" eb="8">
      <t>キ</t>
    </rPh>
    <phoneticPr fontId="3"/>
  </si>
  <si>
    <t>売上高親会社株主に帰属する
当期純利益率</t>
    <rPh sb="3" eb="6">
      <t>オヤカイシャ</t>
    </rPh>
    <rPh sb="6" eb="8">
      <t>カブヌシ</t>
    </rPh>
    <rPh sb="9" eb="11">
      <t>キゾク</t>
    </rPh>
    <phoneticPr fontId="3"/>
  </si>
  <si>
    <t>親会社株主に帰属する
当期純利益成長率</t>
    <rPh sb="0" eb="3">
      <t>オヤカイシャ</t>
    </rPh>
    <rPh sb="3" eb="5">
      <t>カブヌシ</t>
    </rPh>
    <rPh sb="6" eb="8">
      <t>キゾク</t>
    </rPh>
    <phoneticPr fontId="3"/>
  </si>
  <si>
    <t>●</t>
    <phoneticPr fontId="3"/>
  </si>
  <si>
    <t>*</t>
    <phoneticPr fontId="3"/>
  </si>
  <si>
    <t>総資本（総資産）</t>
    <rPh sb="0" eb="1">
      <t>ソウ</t>
    </rPh>
    <rPh sb="4" eb="7">
      <t>ソウシサン</t>
    </rPh>
    <phoneticPr fontId="3"/>
  </si>
  <si>
    <t>(ROA)</t>
  </si>
  <si>
    <t>総資本当期純利益率</t>
    <rPh sb="0" eb="3">
      <t>ソウシホン</t>
    </rPh>
    <rPh sb="3" eb="5">
      <t>トウキ</t>
    </rPh>
    <rPh sb="5" eb="8">
      <t>ジュンリエキ</t>
    </rPh>
    <rPh sb="8" eb="9">
      <t>リツ</t>
    </rPh>
    <phoneticPr fontId="3"/>
  </si>
  <si>
    <t>※総資本経常利益率＝売上高利益率（経常利益/売上高）×総資本（総資産）回転率（売上高/総資本）×100(％)</t>
    <rPh sb="1" eb="4">
      <t>ソウシホン</t>
    </rPh>
    <rPh sb="4" eb="6">
      <t>ケイジョウ</t>
    </rPh>
    <rPh sb="6" eb="8">
      <t>リエキ</t>
    </rPh>
    <rPh sb="8" eb="9">
      <t>リツ</t>
    </rPh>
    <rPh sb="10" eb="12">
      <t>ウリアゲ</t>
    </rPh>
    <rPh sb="12" eb="13">
      <t>ダカ</t>
    </rPh>
    <rPh sb="13" eb="15">
      <t>リエキ</t>
    </rPh>
    <rPh sb="15" eb="16">
      <t>リツ</t>
    </rPh>
    <rPh sb="17" eb="19">
      <t>ケイジョウ</t>
    </rPh>
    <rPh sb="19" eb="21">
      <t>リエキ</t>
    </rPh>
    <rPh sb="22" eb="24">
      <t>ウリアゲ</t>
    </rPh>
    <rPh sb="24" eb="25">
      <t>ダカ</t>
    </rPh>
    <rPh sb="27" eb="30">
      <t>ソウシホン</t>
    </rPh>
    <rPh sb="31" eb="34">
      <t>ソウシサン</t>
    </rPh>
    <rPh sb="35" eb="37">
      <t>カイテン</t>
    </rPh>
    <rPh sb="37" eb="38">
      <t>リツ</t>
    </rPh>
    <rPh sb="39" eb="41">
      <t>ウリアゲ</t>
    </rPh>
    <rPh sb="41" eb="42">
      <t>ダカ</t>
    </rPh>
    <rPh sb="43" eb="46">
      <t>ソウシホン</t>
    </rPh>
    <phoneticPr fontId="3"/>
  </si>
  <si>
    <t>※総資本当期純利益率＝売上高利益率（親会社株主に帰属する当期純利益/売上高）×総資本（純資産）回転率（売上高/総資本）×100％</t>
    <rPh sb="1" eb="4">
      <t>ソウシホン</t>
    </rPh>
    <rPh sb="4" eb="6">
      <t>トウキ</t>
    </rPh>
    <rPh sb="6" eb="9">
      <t>ジュンリエキ</t>
    </rPh>
    <rPh sb="9" eb="10">
      <t>リツ</t>
    </rPh>
    <rPh sb="11" eb="14">
      <t>ウリアゲダカ</t>
    </rPh>
    <rPh sb="14" eb="16">
      <t>リエキ</t>
    </rPh>
    <rPh sb="16" eb="17">
      <t>リツ</t>
    </rPh>
    <rPh sb="18" eb="21">
      <t>オヤカイシャ</t>
    </rPh>
    <rPh sb="21" eb="23">
      <t>カブヌシ</t>
    </rPh>
    <rPh sb="24" eb="26">
      <t>キゾク</t>
    </rPh>
    <rPh sb="28" eb="30">
      <t>トウキ</t>
    </rPh>
    <rPh sb="30" eb="33">
      <t>ジュンリエキ</t>
    </rPh>
    <rPh sb="34" eb="37">
      <t>ウリアゲダカ</t>
    </rPh>
    <rPh sb="39" eb="42">
      <t>ソウシホン</t>
    </rPh>
    <rPh sb="43" eb="46">
      <t>ジュンシサン</t>
    </rPh>
    <rPh sb="47" eb="50">
      <t>カイテンリツ</t>
    </rPh>
    <rPh sb="51" eb="54">
      <t>ウリアゲダカ</t>
    </rPh>
    <rPh sb="55" eb="58">
      <t>ソウシホン</t>
    </rPh>
    <phoneticPr fontId="3"/>
  </si>
  <si>
    <t>株主資本（自己資本）</t>
    <rPh sb="0" eb="2">
      <t>カブヌシ</t>
    </rPh>
    <rPh sb="2" eb="4">
      <t>シホン</t>
    </rPh>
    <rPh sb="5" eb="9">
      <t>ジコシホン</t>
    </rPh>
    <phoneticPr fontId="3"/>
  </si>
  <si>
    <t>安全性指標</t>
    <rPh sb="0" eb="3">
      <t>アンゼンセイ</t>
    </rPh>
    <rPh sb="3" eb="5">
      <t>シヒョウ</t>
    </rPh>
    <phoneticPr fontId="3"/>
  </si>
  <si>
    <t>2022年12月期
第4四半期</t>
    <rPh sb="4" eb="5">
      <t>ネン</t>
    </rPh>
    <rPh sb="7" eb="9">
      <t>ガツキ</t>
    </rPh>
    <rPh sb="10" eb="11">
      <t>ダイ</t>
    </rPh>
    <rPh sb="12" eb="15">
      <t>シハンキ</t>
    </rPh>
    <phoneticPr fontId="3"/>
  </si>
  <si>
    <t>総資本経常利益率※1</t>
    <rPh sb="0" eb="3">
      <t>ソウシホン</t>
    </rPh>
    <rPh sb="3" eb="5">
      <t>ケイツネ</t>
    </rPh>
    <rPh sb="5" eb="7">
      <t>リエキ</t>
    </rPh>
    <rPh sb="7" eb="8">
      <t>リツ</t>
    </rPh>
    <phoneticPr fontId="3"/>
  </si>
  <si>
    <t>総資本当期純利益率※2</t>
    <rPh sb="0" eb="3">
      <t>ソウシホン</t>
    </rPh>
    <rPh sb="3" eb="8">
      <t>トウキジュンリエキ</t>
    </rPh>
    <rPh sb="8" eb="9">
      <t>リツ</t>
    </rPh>
    <phoneticPr fontId="3"/>
  </si>
  <si>
    <t>Proceeds from sale of shares of subsidiaries and associates</t>
  </si>
  <si>
    <t xml:space="preserve">Financial Fact Sheets </t>
    <phoneticPr fontId="3"/>
  </si>
  <si>
    <t>四半期比較</t>
    <rPh sb="0" eb="3">
      <t>シハンキ</t>
    </rPh>
    <rPh sb="3" eb="5">
      <t>ヒカク</t>
    </rPh>
    <phoneticPr fontId="3"/>
  </si>
  <si>
    <t>Q o Q</t>
    <phoneticPr fontId="3"/>
  </si>
  <si>
    <t>事業年度比較</t>
    <rPh sb="0" eb="4">
      <t>ジギョウネンド</t>
    </rPh>
    <rPh sb="4" eb="6">
      <t>ヒカク</t>
    </rPh>
    <phoneticPr fontId="3"/>
  </si>
  <si>
    <t>Y o Y</t>
    <phoneticPr fontId="3"/>
  </si>
  <si>
    <t>（JPY　tn)</t>
    <phoneticPr fontId="3"/>
  </si>
  <si>
    <t>株式</t>
    <rPh sb="0" eb="2">
      <t>カブシキ</t>
    </rPh>
    <phoneticPr fontId="3"/>
  </si>
  <si>
    <t>経営指標</t>
    <rPh sb="0" eb="2">
      <t>ケイエイ</t>
    </rPh>
    <rPh sb="2" eb="4">
      <t>シヒョウ</t>
    </rPh>
    <phoneticPr fontId="3"/>
  </si>
  <si>
    <t>FY2017</t>
    <phoneticPr fontId="5"/>
  </si>
  <si>
    <t>2018年3月期</t>
    <phoneticPr fontId="3"/>
  </si>
  <si>
    <t>第17期</t>
    <rPh sb="0" eb="1">
      <t>ダイ</t>
    </rPh>
    <rPh sb="3" eb="4">
      <t>キ</t>
    </rPh>
    <phoneticPr fontId="3"/>
  </si>
  <si>
    <t>FY2016</t>
    <phoneticPr fontId="5"/>
  </si>
  <si>
    <t>2017年3月期</t>
    <phoneticPr fontId="5"/>
  </si>
  <si>
    <t>FY2015</t>
    <phoneticPr fontId="5"/>
  </si>
  <si>
    <t>2016年3月期</t>
    <phoneticPr fontId="3"/>
  </si>
  <si>
    <t>FY2014</t>
    <phoneticPr fontId="5"/>
  </si>
  <si>
    <t>2015年3月期</t>
    <phoneticPr fontId="5"/>
  </si>
  <si>
    <t>第16期</t>
    <rPh sb="0" eb="1">
      <t>ダイ</t>
    </rPh>
    <rPh sb="3" eb="4">
      <t>キ</t>
    </rPh>
    <phoneticPr fontId="3"/>
  </si>
  <si>
    <t>第15期</t>
    <rPh sb="0" eb="1">
      <t>ダイ</t>
    </rPh>
    <rPh sb="3" eb="4">
      <t>キ</t>
    </rPh>
    <phoneticPr fontId="3"/>
  </si>
  <si>
    <t>FY2013</t>
    <phoneticPr fontId="5"/>
  </si>
  <si>
    <t>2014年3月期</t>
    <phoneticPr fontId="3"/>
  </si>
  <si>
    <t>FY2012</t>
    <phoneticPr fontId="5"/>
  </si>
  <si>
    <t>第14期</t>
    <rPh sb="0" eb="1">
      <t>ダイ</t>
    </rPh>
    <rPh sb="3" eb="4">
      <t>キ</t>
    </rPh>
    <phoneticPr fontId="3"/>
  </si>
  <si>
    <t>第13期</t>
    <rPh sb="0" eb="1">
      <t>ダイ</t>
    </rPh>
    <rPh sb="3" eb="4">
      <t>キ</t>
    </rPh>
    <phoneticPr fontId="3"/>
  </si>
  <si>
    <t>2013年3月期</t>
    <phoneticPr fontId="5"/>
  </si>
  <si>
    <t>FY2011</t>
    <phoneticPr fontId="5"/>
  </si>
  <si>
    <t>2012年3月期</t>
    <phoneticPr fontId="3"/>
  </si>
  <si>
    <t>第12期</t>
    <rPh sb="0" eb="1">
      <t>ダイ</t>
    </rPh>
    <rPh sb="3" eb="4">
      <t>キ</t>
    </rPh>
    <phoneticPr fontId="3"/>
  </si>
  <si>
    <t>第11期</t>
    <rPh sb="0" eb="1">
      <t>ダイ</t>
    </rPh>
    <rPh sb="3" eb="4">
      <t>キ</t>
    </rPh>
    <phoneticPr fontId="3"/>
  </si>
  <si>
    <t>FY2010</t>
    <phoneticPr fontId="5"/>
  </si>
  <si>
    <t>2011年3月期</t>
    <phoneticPr fontId="5"/>
  </si>
  <si>
    <t>FY2009</t>
    <phoneticPr fontId="5"/>
  </si>
  <si>
    <t>2010年3月期</t>
    <phoneticPr fontId="3"/>
  </si>
  <si>
    <t>第10期</t>
    <rPh sb="0" eb="1">
      <t>ダイ</t>
    </rPh>
    <rPh sb="3" eb="4">
      <t>キ</t>
    </rPh>
    <phoneticPr fontId="3"/>
  </si>
  <si>
    <t>第9期</t>
    <rPh sb="0" eb="1">
      <t>ダイ</t>
    </rPh>
    <rPh sb="2" eb="3">
      <t>キ</t>
    </rPh>
    <phoneticPr fontId="3"/>
  </si>
  <si>
    <t>FY2008</t>
    <phoneticPr fontId="5"/>
  </si>
  <si>
    <t>2009年3月期</t>
    <phoneticPr fontId="5"/>
  </si>
  <si>
    <t>第8期</t>
    <rPh sb="0" eb="1">
      <t>ダイ</t>
    </rPh>
    <rPh sb="2" eb="3">
      <t>キ</t>
    </rPh>
    <phoneticPr fontId="3"/>
  </si>
  <si>
    <t>第7期</t>
    <rPh sb="0" eb="1">
      <t>ダイ</t>
    </rPh>
    <rPh sb="2" eb="3">
      <t>キ</t>
    </rPh>
    <phoneticPr fontId="3"/>
  </si>
  <si>
    <t>2007年3月期</t>
    <phoneticPr fontId="5"/>
  </si>
  <si>
    <t>FY2007</t>
    <phoneticPr fontId="5"/>
  </si>
  <si>
    <t>2008年3月期</t>
    <phoneticPr fontId="3"/>
  </si>
  <si>
    <t>FY2006</t>
    <phoneticPr fontId="5"/>
  </si>
  <si>
    <t>連結貸借対照表</t>
    <phoneticPr fontId="3"/>
  </si>
  <si>
    <t>(自　2017年4月 1日</t>
    <phoneticPr fontId="3"/>
  </si>
  <si>
    <t xml:space="preserve"> 至　2018年3月31日)</t>
    <phoneticPr fontId="3"/>
  </si>
  <si>
    <t>2018年3月期
（Gross Sales）</t>
    <rPh sb="4" eb="5">
      <t>ネン</t>
    </rPh>
    <rPh sb="6" eb="8">
      <t>ガツキ</t>
    </rPh>
    <phoneticPr fontId="3"/>
  </si>
  <si>
    <t>FY2016</t>
    <phoneticPr fontId="3"/>
  </si>
  <si>
    <t>2017年3月期
（Gross Sales）</t>
    <rPh sb="4" eb="5">
      <t>ネン</t>
    </rPh>
    <rPh sb="6" eb="8">
      <t>ガツキ</t>
    </rPh>
    <phoneticPr fontId="3"/>
  </si>
  <si>
    <t>(自　2016年4月 1日</t>
    <phoneticPr fontId="3"/>
  </si>
  <si>
    <t xml:space="preserve"> 至　2017年3月31日)</t>
    <phoneticPr fontId="3"/>
  </si>
  <si>
    <t>(自　2015年4月 1日</t>
    <phoneticPr fontId="3"/>
  </si>
  <si>
    <t xml:space="preserve"> 至　2016年3月31日)</t>
    <phoneticPr fontId="3"/>
  </si>
  <si>
    <t>(自　2014年4月 1日</t>
    <phoneticPr fontId="3"/>
  </si>
  <si>
    <t xml:space="preserve"> 至　2015年3月31日)</t>
    <phoneticPr fontId="3"/>
  </si>
  <si>
    <t>2016年3月期
（Gross Sales）</t>
    <rPh sb="4" eb="5">
      <t>ネン</t>
    </rPh>
    <rPh sb="6" eb="8">
      <t>ガツキ</t>
    </rPh>
    <phoneticPr fontId="3"/>
  </si>
  <si>
    <t>2015年3月期
（Gross Sales）</t>
    <rPh sb="4" eb="5">
      <t>ネン</t>
    </rPh>
    <rPh sb="6" eb="8">
      <t>ガツキ</t>
    </rPh>
    <phoneticPr fontId="3"/>
  </si>
  <si>
    <t>FY2015</t>
    <phoneticPr fontId="3"/>
  </si>
  <si>
    <t>FY2014</t>
    <phoneticPr fontId="3"/>
  </si>
  <si>
    <t>FY2013</t>
    <phoneticPr fontId="3"/>
  </si>
  <si>
    <t>FY2012</t>
    <phoneticPr fontId="3"/>
  </si>
  <si>
    <t>2014年3月期
（Gross Sales）</t>
    <rPh sb="4" eb="5">
      <t>ネン</t>
    </rPh>
    <rPh sb="6" eb="8">
      <t>ガツキ</t>
    </rPh>
    <phoneticPr fontId="3"/>
  </si>
  <si>
    <t>2013年3月期
（Gross Sales）</t>
    <rPh sb="4" eb="5">
      <t>ネン</t>
    </rPh>
    <rPh sb="6" eb="8">
      <t>ガツキ</t>
    </rPh>
    <phoneticPr fontId="3"/>
  </si>
  <si>
    <t>(自　2013年4月 1日</t>
    <phoneticPr fontId="3"/>
  </si>
  <si>
    <t xml:space="preserve"> 至　2014年3月31日)</t>
    <phoneticPr fontId="3"/>
  </si>
  <si>
    <t>(自　2012年4月 1日</t>
    <phoneticPr fontId="3"/>
  </si>
  <si>
    <t>(自　2011年4月 1日</t>
    <phoneticPr fontId="3"/>
  </si>
  <si>
    <t xml:space="preserve"> 至　2012年3月31日)</t>
    <phoneticPr fontId="3"/>
  </si>
  <si>
    <t>(自　2010年4月 1日</t>
    <phoneticPr fontId="3"/>
  </si>
  <si>
    <t xml:space="preserve"> 至　2011年3月31日)</t>
    <phoneticPr fontId="3"/>
  </si>
  <si>
    <t>FY2011</t>
    <phoneticPr fontId="3"/>
  </si>
  <si>
    <t>2012年3月期
（Gross Sales）</t>
    <rPh sb="4" eb="5">
      <t>ネン</t>
    </rPh>
    <rPh sb="6" eb="8">
      <t>ガツキ</t>
    </rPh>
    <phoneticPr fontId="3"/>
  </si>
  <si>
    <t>FY2010</t>
    <phoneticPr fontId="3"/>
  </si>
  <si>
    <t>2011年3月期
（Gross Sales）</t>
    <rPh sb="4" eb="5">
      <t>ネン</t>
    </rPh>
    <rPh sb="6" eb="8">
      <t>ガツキ</t>
    </rPh>
    <phoneticPr fontId="3"/>
  </si>
  <si>
    <t xml:space="preserve"> 至　2010年3月31日)</t>
    <phoneticPr fontId="3"/>
  </si>
  <si>
    <t>FY2009</t>
    <phoneticPr fontId="3"/>
  </si>
  <si>
    <t>2010年3月期
（Gross Sales）</t>
    <rPh sb="4" eb="5">
      <t>ネン</t>
    </rPh>
    <rPh sb="6" eb="8">
      <t>ガツキ</t>
    </rPh>
    <phoneticPr fontId="3"/>
  </si>
  <si>
    <t>(自　2009年4月 1日</t>
    <phoneticPr fontId="3"/>
  </si>
  <si>
    <t>FY2008</t>
    <phoneticPr fontId="3"/>
  </si>
  <si>
    <t>2009年3月期
（Gross Sales）</t>
    <rPh sb="4" eb="5">
      <t>ネン</t>
    </rPh>
    <rPh sb="6" eb="8">
      <t>ガツキ</t>
    </rPh>
    <phoneticPr fontId="3"/>
  </si>
  <si>
    <t>(自　2008年4月 1日</t>
    <phoneticPr fontId="3"/>
  </si>
  <si>
    <t xml:space="preserve"> 至　2009年3月31日)</t>
    <phoneticPr fontId="3"/>
  </si>
  <si>
    <t>(自　2007年4月 1日</t>
    <phoneticPr fontId="3"/>
  </si>
  <si>
    <t xml:space="preserve"> 至　2008年3月31日)</t>
    <phoneticPr fontId="3"/>
  </si>
  <si>
    <t>FY2007</t>
    <phoneticPr fontId="3"/>
  </si>
  <si>
    <t>2008年3月期
（Gross Sales）</t>
    <rPh sb="4" eb="5">
      <t>ネン</t>
    </rPh>
    <rPh sb="6" eb="8">
      <t>ガツキ</t>
    </rPh>
    <phoneticPr fontId="3"/>
  </si>
  <si>
    <t>(自　2006年4月 1日</t>
    <phoneticPr fontId="3"/>
  </si>
  <si>
    <t xml:space="preserve"> 至　2007年3月31日)</t>
    <phoneticPr fontId="3"/>
  </si>
  <si>
    <t>FY2006</t>
    <phoneticPr fontId="3"/>
  </si>
  <si>
    <t>2007年3月期
（Gross Sales）</t>
    <rPh sb="4" eb="5">
      <t>ネン</t>
    </rPh>
    <rPh sb="6" eb="8">
      <t>ガツキ</t>
    </rPh>
    <phoneticPr fontId="3"/>
  </si>
  <si>
    <t xml:space="preserve">繰延税金資産 </t>
    <phoneticPr fontId="3"/>
  </si>
  <si>
    <t>減価償却累計額</t>
    <rPh sb="2" eb="4">
      <t>ショウキャク</t>
    </rPh>
    <rPh sb="4" eb="6">
      <t>ルイケイ</t>
    </rPh>
    <rPh sb="6" eb="7">
      <t>ガク</t>
    </rPh>
    <phoneticPr fontId="3"/>
  </si>
  <si>
    <t>建設仮勘定</t>
    <phoneticPr fontId="3"/>
  </si>
  <si>
    <t>Construction in progress</t>
  </si>
  <si>
    <t>ポイント引当金</t>
    <phoneticPr fontId="3"/>
  </si>
  <si>
    <t>繰延税金負債</t>
    <phoneticPr fontId="3"/>
  </si>
  <si>
    <t>Provision for point card certificates</t>
  </si>
  <si>
    <t>商品及び製品</t>
    <phoneticPr fontId="3"/>
  </si>
  <si>
    <t>原材料及び貯蔵品</t>
    <phoneticPr fontId="3"/>
  </si>
  <si>
    <t>Merchandise and finished goods</t>
  </si>
  <si>
    <t>Raw materials and supplies</t>
  </si>
  <si>
    <t>未払金</t>
    <phoneticPr fontId="3"/>
  </si>
  <si>
    <t>Accounts payable - other</t>
  </si>
  <si>
    <t>ソフトウエア</t>
    <phoneticPr fontId="3"/>
  </si>
  <si>
    <t>ソフトウエア仮勘定</t>
    <phoneticPr fontId="3"/>
  </si>
  <si>
    <t>Software in progress</t>
  </si>
  <si>
    <t>Software</t>
  </si>
  <si>
    <t>長期前払費用</t>
    <phoneticPr fontId="3"/>
  </si>
  <si>
    <t>投資その他の資産合計</t>
    <phoneticPr fontId="3"/>
  </si>
  <si>
    <t>差入保証金</t>
    <phoneticPr fontId="3"/>
  </si>
  <si>
    <t>Long-term prepaid expenses</t>
  </si>
  <si>
    <t>Guarantee deposits</t>
  </si>
  <si>
    <t>Current portion of long-term borrowings</t>
  </si>
  <si>
    <t>長期借入金</t>
    <phoneticPr fontId="3"/>
  </si>
  <si>
    <t>その他</t>
    <phoneticPr fontId="3"/>
  </si>
  <si>
    <t>Long-term borrowings</t>
  </si>
  <si>
    <t>1年以内返済予定の長期借入金</t>
    <rPh sb="2" eb="4">
      <t>イナイ</t>
    </rPh>
    <phoneticPr fontId="3"/>
  </si>
  <si>
    <t>のれん</t>
    <phoneticPr fontId="3"/>
  </si>
  <si>
    <t>法人税等還付税額</t>
    <rPh sb="0" eb="3">
      <t>ホウジンゼイ</t>
    </rPh>
    <rPh sb="3" eb="4">
      <t>トウ</t>
    </rPh>
    <rPh sb="4" eb="8">
      <t>カンプゼイガク</t>
    </rPh>
    <phoneticPr fontId="3"/>
  </si>
  <si>
    <t>非支配株主に帰属する当期純利益※5</t>
    <phoneticPr fontId="3"/>
  </si>
  <si>
    <t>　至　2017年3月31日)</t>
    <phoneticPr fontId="3"/>
  </si>
  <si>
    <t>2017年3月期</t>
    <rPh sb="4" eb="5">
      <t>ネン</t>
    </rPh>
    <rPh sb="6" eb="8">
      <t>ガツキ</t>
    </rPh>
    <phoneticPr fontId="3"/>
  </si>
  <si>
    <t>2016年3月期</t>
    <rPh sb="4" eb="5">
      <t>ネン</t>
    </rPh>
    <rPh sb="6" eb="8">
      <t>ガツキ</t>
    </rPh>
    <phoneticPr fontId="3"/>
  </si>
  <si>
    <t>　至　2016年3月31日)</t>
    <phoneticPr fontId="3"/>
  </si>
  <si>
    <t>　至　2015年3月31日)</t>
    <phoneticPr fontId="3"/>
  </si>
  <si>
    <t>2015年3月期</t>
    <rPh sb="4" eb="5">
      <t>ネン</t>
    </rPh>
    <rPh sb="6" eb="8">
      <t>ガツキ</t>
    </rPh>
    <phoneticPr fontId="3"/>
  </si>
  <si>
    <t>　至　2014年3月31日)</t>
    <phoneticPr fontId="3"/>
  </si>
  <si>
    <t>2014年3月期</t>
    <rPh sb="4" eb="5">
      <t>ネン</t>
    </rPh>
    <rPh sb="6" eb="8">
      <t>ガツキ</t>
    </rPh>
    <phoneticPr fontId="3"/>
  </si>
  <si>
    <t>　至　2013年3月31日)</t>
    <phoneticPr fontId="3"/>
  </si>
  <si>
    <t>2013年3月期</t>
    <rPh sb="4" eb="5">
      <t>ネン</t>
    </rPh>
    <rPh sb="6" eb="8">
      <t>ガツキ</t>
    </rPh>
    <phoneticPr fontId="3"/>
  </si>
  <si>
    <t>岡村　陽久</t>
  </si>
  <si>
    <t>伊藤忠商事株式会社</t>
  </si>
  <si>
    <t>株式会社博報堂ＤＹホールディングス</t>
  </si>
  <si>
    <t>日本マスタートラスト信託銀行株式会社(信託口)</t>
  </si>
  <si>
    <t>株式会社博報堂ＤＹメディアパートナーズ</t>
  </si>
  <si>
    <t>退職給付に係る調整額</t>
  </si>
  <si>
    <t>Remeasurements of defined benefit plans, 
net of tax</t>
    <phoneticPr fontId="3"/>
  </si>
  <si>
    <t>Loss on valuation of shares of subsidiaries and associates</t>
  </si>
  <si>
    <t>差入保証金の差入による支出</t>
  </si>
  <si>
    <t>Payments of guarantee deposits</t>
  </si>
  <si>
    <t>短期借入金の返済による支出</t>
  </si>
  <si>
    <t>Repayments of short-term borrowings</t>
  </si>
  <si>
    <t>新規連結に伴う現金及び現金同等物の増加額</t>
  </si>
  <si>
    <t>Increase in cash and cash equivalents resulting from inclusion of subsidiaries in consolidation</t>
  </si>
  <si>
    <t>　至　2012年3月31日)</t>
    <phoneticPr fontId="3"/>
  </si>
  <si>
    <t>2012年3月期</t>
    <rPh sb="4" eb="5">
      <t>ネン</t>
    </rPh>
    <rPh sb="6" eb="8">
      <t>ガツキ</t>
    </rPh>
    <phoneticPr fontId="3"/>
  </si>
  <si>
    <t>　至　2011年3月31日)</t>
    <phoneticPr fontId="3"/>
  </si>
  <si>
    <t>2011年3月期</t>
    <rPh sb="4" eb="5">
      <t>ネン</t>
    </rPh>
    <rPh sb="6" eb="8">
      <t>ガツキ</t>
    </rPh>
    <phoneticPr fontId="3"/>
  </si>
  <si>
    <t>コンテンツプロバイダ事業
（Content provider）</t>
    <rPh sb="10" eb="12">
      <t>ジギョウ</t>
    </rPh>
    <phoneticPr fontId="3"/>
  </si>
  <si>
    <t>2010年3月期</t>
    <rPh sb="4" eb="5">
      <t>ネン</t>
    </rPh>
    <rPh sb="6" eb="8">
      <t>ガツキ</t>
    </rPh>
    <phoneticPr fontId="3"/>
  </si>
  <si>
    <t xml:space="preserve">   至　2021年3月31日)</t>
    <rPh sb="3" eb="4">
      <t>イタ</t>
    </rPh>
    <rPh sb="9" eb="10">
      <t>ネン</t>
    </rPh>
    <rPh sb="11" eb="12">
      <t>ガツ</t>
    </rPh>
    <rPh sb="14" eb="15">
      <t>ニチ</t>
    </rPh>
    <phoneticPr fontId="5"/>
  </si>
  <si>
    <t>　至　2010年3月31日)</t>
    <phoneticPr fontId="3"/>
  </si>
  <si>
    <t>　至　2009年3月31日)</t>
    <phoneticPr fontId="3"/>
  </si>
  <si>
    <t>　至　2008年3月31日)</t>
    <phoneticPr fontId="3"/>
  </si>
  <si>
    <t>　至　2007年3月31日)</t>
    <phoneticPr fontId="3"/>
  </si>
  <si>
    <t>2009年3月期</t>
    <rPh sb="4" eb="5">
      <t>ネン</t>
    </rPh>
    <rPh sb="6" eb="8">
      <t>ガツキ</t>
    </rPh>
    <phoneticPr fontId="3"/>
  </si>
  <si>
    <t>2008年3月期</t>
    <rPh sb="4" eb="5">
      <t>ネン</t>
    </rPh>
    <rPh sb="6" eb="8">
      <t>ガツキ</t>
    </rPh>
    <phoneticPr fontId="3"/>
  </si>
  <si>
    <t>2007年3月期</t>
    <rPh sb="4" eb="5">
      <t>ネン</t>
    </rPh>
    <rPh sb="6" eb="8">
      <t>ガツキ</t>
    </rPh>
    <phoneticPr fontId="3"/>
  </si>
  <si>
    <t>連結Seg_四半期</t>
    <phoneticPr fontId="3"/>
  </si>
  <si>
    <t>X:\MyDocuments\経理部共有\阿部正\1：決算関係\決算説明資料用\過年度四半期指標_新セグ.xlsx</t>
    <phoneticPr fontId="3"/>
  </si>
  <si>
    <t>連結損益計算書</t>
    <rPh sb="0" eb="2">
      <t>レンケツ</t>
    </rPh>
    <rPh sb="2" eb="4">
      <t>ソンエキ</t>
    </rPh>
    <rPh sb="4" eb="6">
      <t>ケイサン</t>
    </rPh>
    <rPh sb="6" eb="7">
      <t>ショ</t>
    </rPh>
    <phoneticPr fontId="3"/>
  </si>
  <si>
    <t>Income taxes - refund</t>
    <phoneticPr fontId="3"/>
  </si>
  <si>
    <t>退職給付に係る負債</t>
    <rPh sb="0" eb="2">
      <t>タイショク</t>
    </rPh>
    <rPh sb="2" eb="4">
      <t>キュウフ</t>
    </rPh>
    <rPh sb="5" eb="6">
      <t>カカ</t>
    </rPh>
    <rPh sb="7" eb="9">
      <t>フサイ</t>
    </rPh>
    <phoneticPr fontId="3"/>
  </si>
  <si>
    <t>Retirement benefit liability</t>
  </si>
  <si>
    <t>退職給付に係る調整累計額</t>
  </si>
  <si>
    <t>Remeasurements of defined benefit plans</t>
  </si>
  <si>
    <t>海外及び新規事業・その他
(Overseas/New Bussiness/Other)</t>
    <rPh sb="0" eb="2">
      <t>カイガイ</t>
    </rPh>
    <rPh sb="2" eb="3">
      <t>オヨ</t>
    </rPh>
    <rPh sb="4" eb="6">
      <t>シンキ</t>
    </rPh>
    <rPh sb="6" eb="8">
      <t>ジギョウ</t>
    </rPh>
    <rPh sb="11" eb="12">
      <t>ホカ</t>
    </rPh>
    <phoneticPr fontId="3"/>
  </si>
  <si>
    <t>新規事業・その他
(New Bussiness/Other)</t>
    <rPh sb="0" eb="2">
      <t>シンキ</t>
    </rPh>
    <rPh sb="2" eb="4">
      <t>ジギョウ</t>
    </rPh>
    <rPh sb="7" eb="8">
      <t>タ</t>
    </rPh>
    <phoneticPr fontId="3"/>
  </si>
  <si>
    <t>Impairment losses</t>
  </si>
  <si>
    <t>Loss (gain) on sale of intangible assets</t>
  </si>
  <si>
    <t>受託・その他事業
(Consignment/Other)</t>
    <rPh sb="0" eb="2">
      <t>ジュタク</t>
    </rPh>
    <rPh sb="5" eb="6">
      <t>タ</t>
    </rPh>
    <rPh sb="6" eb="8">
      <t>ジギョウ</t>
    </rPh>
    <phoneticPr fontId="3"/>
  </si>
  <si>
    <t>（株）</t>
    <rPh sb="1" eb="2">
      <t>カブ</t>
    </rPh>
    <phoneticPr fontId="3"/>
  </si>
  <si>
    <t>配当利回り</t>
    <rPh sb="0" eb="2">
      <t>ハイトウ</t>
    </rPh>
    <rPh sb="2" eb="4">
      <t>リマワ</t>
    </rPh>
    <phoneticPr fontId="3"/>
  </si>
  <si>
    <t>X:\MyDocuments\新生管理部\経理関連\4.金商法・開示関係\202212金商開示\202212(4Q)\202212_4Q(本決算)開示用数値（経企確認用）.xlsx</t>
    <phoneticPr fontId="3"/>
  </si>
  <si>
    <t>自己資本</t>
    <rPh sb="0" eb="2">
      <t>ジコ</t>
    </rPh>
    <rPh sb="2" eb="4">
      <t>シホン</t>
    </rPh>
    <phoneticPr fontId="3"/>
  </si>
  <si>
    <t>(単位：千円)</t>
    <rPh sb="1" eb="3">
      <t>タンイ</t>
    </rPh>
    <rPh sb="4" eb="5">
      <t>セン</t>
    </rPh>
    <rPh sb="5" eb="6">
      <t>エン</t>
    </rPh>
    <phoneticPr fontId="3"/>
  </si>
  <si>
    <t>ー</t>
    <phoneticPr fontId="3"/>
  </si>
  <si>
    <t>関係会社株式の売却による収入</t>
    <rPh sb="0" eb="2">
      <t>カンケイ</t>
    </rPh>
    <rPh sb="2" eb="4">
      <t>カイシャ</t>
    </rPh>
    <rPh sb="4" eb="6">
      <t>カブシキ</t>
    </rPh>
    <rPh sb="7" eb="9">
      <t>バイキャク</t>
    </rPh>
    <rPh sb="12" eb="14">
      <t>シュウニュウ</t>
    </rPh>
    <phoneticPr fontId="3"/>
  </si>
  <si>
    <t>Proceeds from sale of shares of subsidiaries and associates</t>
    <phoneticPr fontId="3"/>
  </si>
  <si>
    <t>現金及び現金同等物の期末残高</t>
    <phoneticPr fontId="3"/>
  </si>
  <si>
    <t>Cash and cash equivalents at end of period</t>
    <phoneticPr fontId="3"/>
  </si>
  <si>
    <t>支払手形及び買掛金</t>
    <rPh sb="0" eb="4">
      <t>シハライテガタ</t>
    </rPh>
    <rPh sb="4" eb="5">
      <t>オヨ</t>
    </rPh>
    <rPh sb="6" eb="9">
      <t>カイカケキン</t>
    </rPh>
    <phoneticPr fontId="5"/>
  </si>
  <si>
    <t>Notes and accounts payable - trade</t>
  </si>
  <si>
    <t>インターネット広告事業
（Internet）</t>
    <rPh sb="7" eb="9">
      <t>コウコク</t>
    </rPh>
    <rPh sb="9" eb="11">
      <t>ジギョウ</t>
    </rPh>
    <phoneticPr fontId="3"/>
  </si>
  <si>
    <t>モバイル広告事業
（Mobile）</t>
    <rPh sb="6" eb="8">
      <t>ジギョウ</t>
    </rPh>
    <phoneticPr fontId="3"/>
  </si>
  <si>
    <t>ー</t>
  </si>
  <si>
    <t>1株当たり配当金※1</t>
    <phoneticPr fontId="3"/>
  </si>
  <si>
    <t>配当利回り※2</t>
    <phoneticPr fontId="3"/>
  </si>
  <si>
    <t>配当性向※3</t>
    <phoneticPr fontId="3"/>
  </si>
  <si>
    <t>受取手形、売掛金及び契約資産</t>
    <phoneticPr fontId="3"/>
  </si>
  <si>
    <t>①</t>
    <phoneticPr fontId="3"/>
  </si>
  <si>
    <t>②</t>
    <phoneticPr fontId="3"/>
  </si>
  <si>
    <t>③</t>
    <phoneticPr fontId="3"/>
  </si>
  <si>
    <t>④</t>
    <phoneticPr fontId="3"/>
  </si>
  <si>
    <t>⑤</t>
    <phoneticPr fontId="3"/>
  </si>
  <si>
    <t>提出ファイルは、このファイルのリンクを最新を最新の状態にし、</t>
    <rPh sb="0" eb="2">
      <t>テイシュツ</t>
    </rPh>
    <rPh sb="19" eb="21">
      <t>サイシン</t>
    </rPh>
    <rPh sb="22" eb="24">
      <t>サイシン</t>
    </rPh>
    <rPh sb="25" eb="27">
      <t>ジョウタイ</t>
    </rPh>
    <phoneticPr fontId="3"/>
  </si>
  <si>
    <t>YYYYMMDD_Adways_Financial Fact Sheets で名前をつけて保存</t>
    <rPh sb="39" eb="41">
      <t>ナマエ</t>
    </rPh>
    <rPh sb="45" eb="47">
      <t>ホゾン</t>
    </rPh>
    <phoneticPr fontId="3"/>
  </si>
  <si>
    <t>データ→リンクの編集で、すべてのファイルのリンクの解除</t>
    <rPh sb="8" eb="10">
      <t>ヘンシュウ</t>
    </rPh>
    <rPh sb="25" eb="27">
      <t>カイジョ</t>
    </rPh>
    <phoneticPr fontId="3"/>
  </si>
  <si>
    <t>Sheetの表の表示位置を先頭左側にもってくる</t>
    <rPh sb="6" eb="7">
      <t>ヒョウ</t>
    </rPh>
    <rPh sb="8" eb="10">
      <t>ヒョウジ</t>
    </rPh>
    <rPh sb="10" eb="12">
      <t>イチ</t>
    </rPh>
    <rPh sb="13" eb="15">
      <t>セントウ</t>
    </rPh>
    <rPh sb="15" eb="17">
      <t>ヒダリガワ</t>
    </rPh>
    <phoneticPr fontId="3"/>
  </si>
  <si>
    <t>⑥</t>
    <phoneticPr fontId="3"/>
  </si>
  <si>
    <t>上書き保存</t>
    <rPh sb="0" eb="2">
      <t>ウワガ</t>
    </rPh>
    <rPh sb="3" eb="5">
      <t>ホゾン</t>
    </rPh>
    <phoneticPr fontId="3"/>
  </si>
  <si>
    <t>※表紙に記載する更新日は、有価証券報告書の内容が網羅されていることを明確にするため、有価証券報告書の提出日の翌日にする</t>
    <rPh sb="1" eb="3">
      <t>ヒョウシ</t>
    </rPh>
    <rPh sb="4" eb="6">
      <t>キサイ</t>
    </rPh>
    <rPh sb="8" eb="10">
      <t>コウシン</t>
    </rPh>
    <rPh sb="10" eb="11">
      <t>ヒ</t>
    </rPh>
    <rPh sb="13" eb="17">
      <t>ユウカショウケン</t>
    </rPh>
    <rPh sb="17" eb="20">
      <t>ホウコクショ</t>
    </rPh>
    <rPh sb="21" eb="23">
      <t>ナイヨウ</t>
    </rPh>
    <rPh sb="24" eb="26">
      <t>モウラ</t>
    </rPh>
    <rPh sb="34" eb="36">
      <t>メイカク</t>
    </rPh>
    <rPh sb="42" eb="46">
      <t>ユウカショウケン</t>
    </rPh>
    <rPh sb="46" eb="49">
      <t>ホウコクショ</t>
    </rPh>
    <rPh sb="50" eb="52">
      <t>テイシュツ</t>
    </rPh>
    <rPh sb="52" eb="53">
      <t>ヒ</t>
    </rPh>
    <rPh sb="54" eb="56">
      <t>ヨクジツ</t>
    </rPh>
    <phoneticPr fontId="3"/>
  </si>
  <si>
    <t>Dataシートと提出用メモを非表示</t>
    <rPh sb="8" eb="10">
      <t>テイシュツ</t>
    </rPh>
    <rPh sb="10" eb="11">
      <t>ヨウ</t>
    </rPh>
    <rPh sb="14" eb="17">
      <t>ヒヒョウジ</t>
    </rPh>
    <phoneticPr fontId="3"/>
  </si>
  <si>
    <t>※PDFにした後、表紙以外にページ番号を挿入する</t>
    <rPh sb="7" eb="8">
      <t>アト</t>
    </rPh>
    <rPh sb="9" eb="11">
      <t>ヒョウシ</t>
    </rPh>
    <rPh sb="11" eb="13">
      <t>イガイ</t>
    </rPh>
    <rPh sb="17" eb="19">
      <t>バンゴウ</t>
    </rPh>
    <rPh sb="20" eb="22">
      <t>ソウニュウ</t>
    </rPh>
    <phoneticPr fontId="3"/>
  </si>
  <si>
    <t>Consolidated statement of income</t>
    <phoneticPr fontId="3"/>
  </si>
  <si>
    <t>Consolidated balance sheet</t>
    <phoneticPr fontId="3"/>
  </si>
  <si>
    <t>Segments (FY2006-FY2013)</t>
    <phoneticPr fontId="3"/>
  </si>
  <si>
    <t>Segments (FY2013-FY2021)</t>
    <phoneticPr fontId="3"/>
  </si>
  <si>
    <t>Consolidated statement of income (Q o Q)</t>
    <phoneticPr fontId="3"/>
  </si>
  <si>
    <t>Shareholders Breakdown by Investor Types</t>
    <phoneticPr fontId="3"/>
  </si>
  <si>
    <t>Shareholders Breakdown by Number of Shares</t>
    <phoneticPr fontId="3"/>
  </si>
  <si>
    <t>Name</t>
    <phoneticPr fontId="3"/>
  </si>
  <si>
    <t>Number of Shares</t>
    <phoneticPr fontId="3"/>
  </si>
  <si>
    <t xml:space="preserve"> Shares Outstanding</t>
    <phoneticPr fontId="3"/>
  </si>
  <si>
    <t xml:space="preserve"> Total number of shareholders</t>
    <phoneticPr fontId="3"/>
  </si>
  <si>
    <t>(Consolidated index)</t>
    <phoneticPr fontId="3"/>
  </si>
  <si>
    <t>Profitability &amp; Growth Indicators</t>
    <phoneticPr fontId="3"/>
  </si>
  <si>
    <t>(Index)</t>
    <phoneticPr fontId="3"/>
  </si>
  <si>
    <t>外部売上高
（Gross sales)</t>
    <rPh sb="0" eb="2">
      <t>ガイブ</t>
    </rPh>
    <rPh sb="2" eb="5">
      <t>ウリアゲダカ</t>
    </rPh>
    <phoneticPr fontId="3"/>
  </si>
  <si>
    <t>外部売上高
（Gross sales)</t>
    <phoneticPr fontId="3"/>
  </si>
  <si>
    <t>Net sales</t>
    <phoneticPr fontId="3"/>
  </si>
  <si>
    <t>Net sales do not include consumption taxes.</t>
  </si>
  <si>
    <t>※1</t>
    <phoneticPr fontId="3"/>
  </si>
  <si>
    <t>The Company holds 2,394,980 shares of treasury stock but is excluded from the above major shareholders.</t>
  </si>
  <si>
    <t>Shareholding ratio shows the ratio against the total number of common shares issued excluding treasury stock.</t>
  </si>
  <si>
    <t>Stability Indices</t>
    <phoneticPr fontId="3"/>
  </si>
  <si>
    <t>Before application of “Accounting Standard for Revenue Recognition"</t>
    <phoneticPr fontId="3"/>
  </si>
  <si>
    <t>After application of “Accounting Standard for Revenue Recognition"</t>
    <phoneticPr fontId="3"/>
  </si>
  <si>
    <t>校閲→保護→ブックの保護→シート構成にチェックを入れ、パスワード　ADWAYS_2489　を入力</t>
    <rPh sb="0" eb="2">
      <t>コウエツ</t>
    </rPh>
    <rPh sb="3" eb="5">
      <t>ホゴ</t>
    </rPh>
    <rPh sb="10" eb="12">
      <t>ホゴ</t>
    </rPh>
    <rPh sb="16" eb="18">
      <t>コウセイ</t>
    </rPh>
    <rPh sb="24" eb="25">
      <t>イ</t>
    </rPh>
    <rPh sb="46" eb="48">
      <t>ニュウリョク</t>
    </rPh>
    <phoneticPr fontId="3"/>
  </si>
  <si>
    <t>2023年12月期</t>
    <phoneticPr fontId="3"/>
  </si>
  <si>
    <t>第24期</t>
    <rPh sb="0" eb="1">
      <t>ダイ</t>
    </rPh>
    <rPh sb="3" eb="4">
      <t>キ</t>
    </rPh>
    <phoneticPr fontId="3"/>
  </si>
  <si>
    <t>(自　2023年 1月 1日</t>
    <phoneticPr fontId="3"/>
  </si>
  <si>
    <t xml:space="preserve"> 至　2024年12月31日)</t>
    <phoneticPr fontId="3"/>
  </si>
  <si>
    <t>FY2023</t>
    <phoneticPr fontId="3"/>
  </si>
  <si>
    <t>2023年12月期
（Net Sales）</t>
    <rPh sb="4" eb="5">
      <t>ネン</t>
    </rPh>
    <rPh sb="7" eb="9">
      <t>ガツキ</t>
    </rPh>
    <phoneticPr fontId="3"/>
  </si>
  <si>
    <t>(2021年12月31日)</t>
    <phoneticPr fontId="3"/>
  </si>
  <si>
    <t>(2007年3月31日)</t>
    <phoneticPr fontId="3"/>
  </si>
  <si>
    <t>(2008年3月31日)</t>
    <phoneticPr fontId="5"/>
  </si>
  <si>
    <t>(2009年3月31日)</t>
    <phoneticPr fontId="3"/>
  </si>
  <si>
    <t>(2010年3月31日)</t>
    <phoneticPr fontId="5"/>
  </si>
  <si>
    <t>(2011年3月31日)</t>
    <phoneticPr fontId="3"/>
  </si>
  <si>
    <t>(2012年3月31日)</t>
    <phoneticPr fontId="5"/>
  </si>
  <si>
    <t>(2013年3月31日)</t>
    <phoneticPr fontId="3"/>
  </si>
  <si>
    <t>(2014年3月31日)</t>
    <phoneticPr fontId="5"/>
  </si>
  <si>
    <t>(2015年3月31日)</t>
    <phoneticPr fontId="3"/>
  </si>
  <si>
    <t>(2016年3月31日)</t>
    <phoneticPr fontId="5"/>
  </si>
  <si>
    <t>(2017年3月31日)</t>
    <phoneticPr fontId="3"/>
  </si>
  <si>
    <t>(2018年3月31日)</t>
    <phoneticPr fontId="5"/>
  </si>
  <si>
    <t>(2019年3月31日)</t>
    <phoneticPr fontId="3"/>
  </si>
  <si>
    <t>(2020年3月31日)</t>
    <phoneticPr fontId="5"/>
  </si>
  <si>
    <t>(2021年3月31日)</t>
    <phoneticPr fontId="3"/>
  </si>
  <si>
    <t>(2023年12月31日)</t>
    <phoneticPr fontId="3"/>
  </si>
  <si>
    <t>FY2023</t>
    <phoneticPr fontId="5"/>
  </si>
  <si>
    <t>長期貸付金</t>
    <rPh sb="0" eb="2">
      <t>チョウキ</t>
    </rPh>
    <rPh sb="2" eb="5">
      <t>カシツケキン</t>
    </rPh>
    <phoneticPr fontId="3"/>
  </si>
  <si>
    <t>Long-term loans</t>
  </si>
  <si>
    <t>(自　2023年1月 1日</t>
    <phoneticPr fontId="3"/>
  </si>
  <si>
    <t xml:space="preserve">   至　2023年12月31日)</t>
    <rPh sb="3" eb="4">
      <t>イタ</t>
    </rPh>
    <rPh sb="9" eb="10">
      <t>ネン</t>
    </rPh>
    <rPh sb="12" eb="13">
      <t>ガツ</t>
    </rPh>
    <rPh sb="15" eb="16">
      <t>ニチ</t>
    </rPh>
    <phoneticPr fontId="5"/>
  </si>
  <si>
    <t>新株予約権戻入益</t>
    <rPh sb="0" eb="5">
      <t>シンカブヨヤクケン</t>
    </rPh>
    <rPh sb="5" eb="7">
      <t>モドシイレ</t>
    </rPh>
    <rPh sb="7" eb="8">
      <t>エキ</t>
    </rPh>
    <phoneticPr fontId="32"/>
  </si>
  <si>
    <t>差入保証金の回収による収入</t>
    <phoneticPr fontId="3"/>
  </si>
  <si>
    <t>長期借入れによる収入</t>
    <phoneticPr fontId="3"/>
  </si>
  <si>
    <t>長期借入金の返済による支出</t>
    <phoneticPr fontId="3"/>
  </si>
  <si>
    <t>直近6事業年度の報告セグメント別業績</t>
    <rPh sb="0" eb="2">
      <t>チョッキン</t>
    </rPh>
    <rPh sb="3" eb="5">
      <t>ジギョウ</t>
    </rPh>
    <rPh sb="5" eb="7">
      <t>ネンド</t>
    </rPh>
    <rPh sb="8" eb="10">
      <t>ホウコク</t>
    </rPh>
    <rPh sb="15" eb="16">
      <t>ベツ</t>
    </rPh>
    <rPh sb="16" eb="18">
      <t>ギョウセキ</t>
    </rPh>
    <phoneticPr fontId="3"/>
  </si>
  <si>
    <t>2023年12月期</t>
    <rPh sb="4" eb="5">
      <t>ネン</t>
    </rPh>
    <rPh sb="7" eb="9">
      <t>ガツキ</t>
    </rPh>
    <phoneticPr fontId="3"/>
  </si>
  <si>
    <t>FY2022 Q1</t>
  </si>
  <si>
    <t>2022年12月期
第1四半期</t>
  </si>
  <si>
    <t>2022年12月期
第2四半期</t>
  </si>
  <si>
    <t>2022年12月期
第3四半期</t>
  </si>
  <si>
    <t>2022年12月期
第4四半期</t>
  </si>
  <si>
    <t>FY2023 Q1</t>
    <phoneticPr fontId="3"/>
  </si>
  <si>
    <t>FY2023 Q2</t>
    <phoneticPr fontId="3"/>
  </si>
  <si>
    <t>FY2023 Q3</t>
    <phoneticPr fontId="3"/>
  </si>
  <si>
    <t>FY2023 Q4</t>
    <phoneticPr fontId="3"/>
  </si>
  <si>
    <t>2023年12月期
第1四半期</t>
    <rPh sb="4" eb="5">
      <t>ネン</t>
    </rPh>
    <rPh sb="7" eb="9">
      <t>ガツキ</t>
    </rPh>
    <rPh sb="10" eb="11">
      <t>ダイ</t>
    </rPh>
    <rPh sb="12" eb="15">
      <t>シハンキ</t>
    </rPh>
    <phoneticPr fontId="3"/>
  </si>
  <si>
    <t>2023年12月期
第2四半期</t>
    <rPh sb="4" eb="5">
      <t>ネン</t>
    </rPh>
    <rPh sb="7" eb="9">
      <t>ガツキ</t>
    </rPh>
    <rPh sb="10" eb="11">
      <t>ダイ</t>
    </rPh>
    <rPh sb="12" eb="15">
      <t>シハンキ</t>
    </rPh>
    <phoneticPr fontId="3"/>
  </si>
  <si>
    <t>2023年12月期
第3四半期</t>
    <rPh sb="4" eb="5">
      <t>ネン</t>
    </rPh>
    <rPh sb="7" eb="9">
      <t>ガツキ</t>
    </rPh>
    <rPh sb="10" eb="11">
      <t>ダイ</t>
    </rPh>
    <rPh sb="12" eb="15">
      <t>シハンキ</t>
    </rPh>
    <phoneticPr fontId="3"/>
  </si>
  <si>
    <t>2023年12月期
第4四半期</t>
    <rPh sb="4" eb="5">
      <t>ネン</t>
    </rPh>
    <rPh sb="7" eb="9">
      <t>ガツキ</t>
    </rPh>
    <rPh sb="10" eb="11">
      <t>ダイ</t>
    </rPh>
    <rPh sb="12" eb="15">
      <t>シハンキ</t>
    </rPh>
    <phoneticPr fontId="3"/>
  </si>
  <si>
    <t>FY2022 Q2</t>
  </si>
  <si>
    <t xml:space="preserve">FY2022 Q3 </t>
  </si>
  <si>
    <t xml:space="preserve">FY2022 Q4 </t>
  </si>
  <si>
    <t xml:space="preserve">FY2023 Q3 </t>
    <phoneticPr fontId="3"/>
  </si>
  <si>
    <t xml:space="preserve">FY2023 Q4 </t>
    <phoneticPr fontId="3"/>
  </si>
  <si>
    <t>直近６事業年度の株式の状況</t>
    <rPh sb="0" eb="2">
      <t>チョッキン</t>
    </rPh>
    <rPh sb="3" eb="5">
      <t>ジギョウ</t>
    </rPh>
    <rPh sb="5" eb="7">
      <t>ネンド</t>
    </rPh>
    <rPh sb="8" eb="10">
      <t>カブシキ</t>
    </rPh>
    <rPh sb="11" eb="13">
      <t>ジョウキョウ</t>
    </rPh>
    <phoneticPr fontId="3"/>
  </si>
  <si>
    <t>FY2023</t>
  </si>
  <si>
    <t>山田　翔</t>
    <rPh sb="0" eb="2">
      <t>ヤマダ</t>
    </rPh>
    <rPh sb="3" eb="4">
      <t>ショウ</t>
    </rPh>
    <phoneticPr fontId="2"/>
  </si>
  <si>
    <t>西岡　明彦</t>
    <rPh sb="0" eb="2">
      <t>ニシオカ</t>
    </rPh>
    <rPh sb="3" eb="5">
      <t>アキヒコ</t>
    </rPh>
    <phoneticPr fontId="2"/>
  </si>
  <si>
    <t>直近6事業年度の経営指標</t>
    <rPh sb="0" eb="2">
      <t>チョッキン</t>
    </rPh>
    <rPh sb="3" eb="5">
      <t>ジギョウ</t>
    </rPh>
    <rPh sb="5" eb="7">
      <t>ネンド</t>
    </rPh>
    <rPh sb="8" eb="10">
      <t>ケイエイ</t>
    </rPh>
    <rPh sb="10" eb="12">
      <t>シヒョウ</t>
    </rPh>
    <phoneticPr fontId="3"/>
  </si>
  <si>
    <t>当社は、自己株式を2,923,880株保有しておりますが、上記大株主からは除外しております。</t>
    <rPh sb="0" eb="2">
      <t>トウシャ</t>
    </rPh>
    <rPh sb="4" eb="6">
      <t>ジコ</t>
    </rPh>
    <rPh sb="6" eb="8">
      <t>カブシキ</t>
    </rPh>
    <rPh sb="18" eb="19">
      <t>カブ</t>
    </rPh>
    <rPh sb="19" eb="21">
      <t>ホユウ</t>
    </rPh>
    <rPh sb="29" eb="31">
      <t>ジョウキ</t>
    </rPh>
    <rPh sb="31" eb="34">
      <t>オオカブヌシ</t>
    </rPh>
    <rPh sb="37" eb="39">
      <t>ジョガイ</t>
    </rPh>
    <phoneticPr fontId="3"/>
  </si>
  <si>
    <t>株式会社日本カストディ銀行(信託口)</t>
    <rPh sb="0" eb="4">
      <t>カブシキガイシャ</t>
    </rPh>
    <rPh sb="4" eb="6">
      <t>ニホン</t>
    </rPh>
    <rPh sb="11" eb="13">
      <t>ギンコウ</t>
    </rPh>
    <rPh sb="14" eb="16">
      <t>シンタク</t>
    </rPh>
    <rPh sb="16" eb="17">
      <t>グチ</t>
    </rPh>
    <phoneticPr fontId="2"/>
  </si>
  <si>
    <t>Gain on reversal of share acquisition rights</t>
  </si>
  <si>
    <t>Proceeds from refund of guarantee deposits</t>
  </si>
  <si>
    <t>Proceeds from long-term borrowings</t>
  </si>
  <si>
    <t>Repayments of long-term borrowings</t>
  </si>
  <si>
    <t>（JPY tn）</t>
  </si>
  <si>
    <t xml:space="preserve">  （JPY tm)</t>
  </si>
  <si>
    <t>（単位：千円）</t>
    <rPh sb="1" eb="3">
      <t>タンイ</t>
    </rPh>
    <rPh sb="4" eb="5">
      <t>セン</t>
    </rPh>
    <rPh sb="5" eb="6">
      <t>エン</t>
    </rPh>
    <phoneticPr fontId="3"/>
  </si>
  <si>
    <t>（JPY tn)</t>
    <phoneticPr fontId="3"/>
  </si>
  <si>
    <t>2024年12月期</t>
  </si>
  <si>
    <t>2024年12月期</t>
    <phoneticPr fontId="3"/>
  </si>
  <si>
    <t>Fiscal year ended December 2024</t>
  </si>
  <si>
    <t>Fiscal year ended December 2024</t>
    <phoneticPr fontId="3"/>
  </si>
  <si>
    <t xml:space="preserve">（2025.3.27更新）
Last updated: 27th March, 2025 </t>
    <rPh sb="10" eb="12">
      <t>コウシン</t>
    </rPh>
    <phoneticPr fontId="3"/>
  </si>
  <si>
    <t>FY2024</t>
  </si>
  <si>
    <t>FY2024</t>
    <phoneticPr fontId="3"/>
  </si>
  <si>
    <t>2024年12月期
（Net Sales）</t>
    <rPh sb="4" eb="5">
      <t>ネン</t>
    </rPh>
    <rPh sb="7" eb="9">
      <t>ガツキ</t>
    </rPh>
    <phoneticPr fontId="3"/>
  </si>
  <si>
    <t>(2024年12月31日)</t>
    <phoneticPr fontId="3"/>
  </si>
  <si>
    <t>FY2024</t>
    <phoneticPr fontId="5"/>
  </si>
  <si>
    <t>2024年12月期</t>
    <rPh sb="4" eb="5">
      <t>ネン</t>
    </rPh>
    <rPh sb="7" eb="9">
      <t>ガツキ</t>
    </rPh>
    <phoneticPr fontId="3"/>
  </si>
  <si>
    <t>FY2024 Q1</t>
  </si>
  <si>
    <t>FY2024 Q2</t>
  </si>
  <si>
    <t>FY2024 Q3</t>
  </si>
  <si>
    <t>FY2024 Q4</t>
  </si>
  <si>
    <t>2024年12月期
第1四半期</t>
    <rPh sb="4" eb="5">
      <t>ネン</t>
    </rPh>
    <rPh sb="7" eb="9">
      <t>ガツキ</t>
    </rPh>
    <rPh sb="10" eb="11">
      <t>ダイ</t>
    </rPh>
    <rPh sb="12" eb="15">
      <t>シハンキ</t>
    </rPh>
    <phoneticPr fontId="3"/>
  </si>
  <si>
    <t>2024年12月期
第2四半期</t>
    <rPh sb="4" eb="5">
      <t>ネン</t>
    </rPh>
    <rPh sb="7" eb="9">
      <t>ガツキ</t>
    </rPh>
    <rPh sb="10" eb="11">
      <t>ダイ</t>
    </rPh>
    <rPh sb="12" eb="15">
      <t>シハンキ</t>
    </rPh>
    <phoneticPr fontId="3"/>
  </si>
  <si>
    <t>2024年12月期
第3四半期</t>
    <rPh sb="4" eb="5">
      <t>ネン</t>
    </rPh>
    <rPh sb="7" eb="9">
      <t>ガツキ</t>
    </rPh>
    <rPh sb="10" eb="11">
      <t>ダイ</t>
    </rPh>
    <rPh sb="12" eb="15">
      <t>シハンキ</t>
    </rPh>
    <phoneticPr fontId="3"/>
  </si>
  <si>
    <t>2024年12月期
第4四半期</t>
    <rPh sb="4" eb="5">
      <t>ネン</t>
    </rPh>
    <rPh sb="7" eb="9">
      <t>ガツキ</t>
    </rPh>
    <rPh sb="10" eb="11">
      <t>ダイ</t>
    </rPh>
    <rPh sb="12" eb="15">
      <t>シハンキ</t>
    </rPh>
    <phoneticPr fontId="3"/>
  </si>
  <si>
    <t xml:space="preserve">FY2024 Q3 </t>
  </si>
  <si>
    <t xml:space="preserve">FY2024 Q4 </t>
  </si>
  <si>
    <t>(自　2024年1月 1日</t>
  </si>
  <si>
    <t>Management index (FY2018-FY2024)</t>
    <phoneticPr fontId="3"/>
  </si>
  <si>
    <t>Stock Info (FY2018-FY2024)</t>
    <phoneticPr fontId="3"/>
  </si>
  <si>
    <t>Sales Breakdown by Segments (Q o Q)</t>
    <phoneticPr fontId="3"/>
  </si>
  <si>
    <t>Sales Breakdown by Segments（FY2006-FY2024)</t>
    <phoneticPr fontId="3"/>
  </si>
  <si>
    <t>Segments（FY2021-FY2024）</t>
    <phoneticPr fontId="3"/>
  </si>
  <si>
    <t>2024年12月末の大株主情報</t>
    <rPh sb="4" eb="5">
      <t>ネン</t>
    </rPh>
    <rPh sb="7" eb="9">
      <t>ガツマツ</t>
    </rPh>
    <rPh sb="10" eb="13">
      <t>オオカブヌシ</t>
    </rPh>
    <rPh sb="13" eb="15">
      <t>ジョウホウ</t>
    </rPh>
    <phoneticPr fontId="3"/>
  </si>
  <si>
    <t>Major Shareholders (31/12/2024)</t>
    <phoneticPr fontId="3"/>
  </si>
  <si>
    <t>直近7事業年度の連結包括利益計算書</t>
    <rPh sb="0" eb="2">
      <t>チョッキン</t>
    </rPh>
    <rPh sb="3" eb="7">
      <t>ジギョウネンド</t>
    </rPh>
    <phoneticPr fontId="3"/>
  </si>
  <si>
    <t>直近7事業年度の連結キャッシュ・フロー計算書</t>
    <rPh sb="0" eb="2">
      <t>チョッキン</t>
    </rPh>
    <rPh sb="3" eb="7">
      <t>ジギョウネンド</t>
    </rPh>
    <phoneticPr fontId="3"/>
  </si>
  <si>
    <t>Consolidated statement of cash flows(FY2018-FY2024)</t>
    <phoneticPr fontId="3"/>
  </si>
  <si>
    <t>Quarterly consolidated statement of comprehensive income (FY2018-FY2024)</t>
    <phoneticPr fontId="3"/>
  </si>
  <si>
    <t>連結の範囲の変更を伴わない子会社株式の売却による収入</t>
    <phoneticPr fontId="3"/>
  </si>
  <si>
    <t>Purchase of shares of subsidiaries not resulting in change in scope of consolidation</t>
    <phoneticPr fontId="3"/>
  </si>
  <si>
    <t>第25期</t>
    <rPh sb="0" eb="1">
      <t>ダイ</t>
    </rPh>
    <rPh sb="3" eb="4">
      <t>キ</t>
    </rPh>
    <phoneticPr fontId="3"/>
  </si>
  <si>
    <t>(自　2024年 1月 1日</t>
    <phoneticPr fontId="3"/>
  </si>
  <si>
    <t xml:space="preserve"> 至　2024年12月31日)</t>
  </si>
  <si>
    <t xml:space="preserve"> 至　2023年12月31日)</t>
    <phoneticPr fontId="3"/>
  </si>
  <si>
    <t>(自　2024年10月 1日</t>
  </si>
  <si>
    <t>第24期</t>
    <rPh sb="0" eb="1">
      <t>ダイ</t>
    </rPh>
    <rPh sb="3" eb="4">
      <t>キ</t>
    </rPh>
    <phoneticPr fontId="5"/>
  </si>
  <si>
    <t>(自　2023年1月 1日</t>
  </si>
  <si>
    <t>Proceeds from sale of shares of subsidiaries not resulting in change in scope of consolidation</t>
    <phoneticPr fontId="3"/>
  </si>
  <si>
    <t>　 至　2021年3月31日)</t>
  </si>
  <si>
    <t xml:space="preserve"> 至　2023年12月31日)</t>
  </si>
  <si>
    <t xml:space="preserve"> 至　2023年3月31日)</t>
  </si>
  <si>
    <t xml:space="preserve"> 至　2023年3月31日)</t>
    <phoneticPr fontId="3"/>
  </si>
  <si>
    <t xml:space="preserve"> 至　2023年 6月30日)</t>
  </si>
  <si>
    <t xml:space="preserve"> 至　2023年 6月30日)</t>
    <phoneticPr fontId="3"/>
  </si>
  <si>
    <t xml:space="preserve"> 至　2023年 9月30日)</t>
  </si>
  <si>
    <t xml:space="preserve"> 至　2023年 9月30日)</t>
    <phoneticPr fontId="3"/>
  </si>
  <si>
    <t xml:space="preserve"> 至　2024年3月31日)</t>
  </si>
  <si>
    <t xml:space="preserve"> 至　2024年 6月30日)</t>
  </si>
  <si>
    <t xml:space="preserve"> 至　2024年 9月30日)</t>
  </si>
  <si>
    <t>(自　2023年 4月 1日</t>
  </si>
  <si>
    <t>(自　2023年 4月 1日</t>
    <phoneticPr fontId="3"/>
  </si>
  <si>
    <t>(自　2023年 7月 1日</t>
  </si>
  <si>
    <t>(自　2023年 7月 1日</t>
    <phoneticPr fontId="3"/>
  </si>
  <si>
    <t>(自　2023年10月 1日</t>
  </si>
  <si>
    <t>(自　2023年10月 1日</t>
    <phoneticPr fontId="3"/>
  </si>
  <si>
    <t>(自　2024年 4月 1日</t>
  </si>
  <si>
    <t>(自　2024年 7月 1日</t>
  </si>
  <si>
    <t>第24期</t>
    <rPh sb="0" eb="1">
      <t>ダイ</t>
    </rPh>
    <rPh sb="2" eb="3">
      <t>キ</t>
    </rPh>
    <phoneticPr fontId="3"/>
  </si>
  <si>
    <t>第25期</t>
    <rPh sb="0" eb="1">
      <t>ダイ</t>
    </rPh>
    <phoneticPr fontId="3"/>
  </si>
  <si>
    <t>松尾　志郎</t>
    <rPh sb="0" eb="2">
      <t>マツオ</t>
    </rPh>
    <rPh sb="3" eb="4">
      <t>ココロザシ</t>
    </rPh>
    <rPh sb="4" eb="5">
      <t>ロウ</t>
    </rPh>
    <phoneticPr fontId="2"/>
  </si>
  <si>
    <t>ＩＮＴＥＲＡＣＴＩＶＥ　ＢＲＯＫＥＲＳ　ＬＬＣ
（常任代理人　インタラクティブ・ブローカーズ証券株式会社）</t>
    <rPh sb="25" eb="27">
      <t>ジョウニン</t>
    </rPh>
    <rPh sb="27" eb="29">
      <t>ダイリ</t>
    </rPh>
    <rPh sb="29" eb="30">
      <t>ニン</t>
    </rPh>
    <rPh sb="46" eb="48">
      <t>ショウケン</t>
    </rPh>
    <rPh sb="48" eb="50">
      <t>カブシキ</t>
    </rPh>
    <rPh sb="50" eb="52">
      <t>カイシャ</t>
    </rPh>
    <phoneticPr fontId="2"/>
  </si>
  <si>
    <t>当期純利益又は当期純損失</t>
    <rPh sb="0" eb="2">
      <t>トウキ</t>
    </rPh>
    <rPh sb="5" eb="6">
      <t>マタ</t>
    </rPh>
    <rPh sb="7" eb="9">
      <t>トウキ</t>
    </rPh>
    <rPh sb="9" eb="12">
      <t>ジュンソンシツ</t>
    </rPh>
    <phoneticPr fontId="3"/>
  </si>
  <si>
    <t>Profit(loss)</t>
    <phoneticPr fontId="3"/>
  </si>
  <si>
    <t>当期純利益又は当期純損失※4</t>
    <rPh sb="5" eb="6">
      <t>マタ</t>
    </rPh>
    <rPh sb="7" eb="9">
      <t>トウキ</t>
    </rPh>
    <rPh sb="9" eb="12">
      <t>ジュンソンシツ</t>
    </rPh>
    <phoneticPr fontId="3"/>
  </si>
  <si>
    <t>貸倒引当金の増減額（-は減少）</t>
  </si>
  <si>
    <t>役員賞与引当金の増減額（-は減少）</t>
  </si>
  <si>
    <t>賞与引当金の増減額（-は減少）</t>
  </si>
  <si>
    <t>無形固定資産売却損益（-は益）</t>
    <rPh sb="0" eb="2">
      <t>ムケイ</t>
    </rPh>
    <rPh sb="2" eb="4">
      <t>コテイ</t>
    </rPh>
    <rPh sb="4" eb="6">
      <t>シサン</t>
    </rPh>
    <rPh sb="6" eb="8">
      <t>バイキャク</t>
    </rPh>
    <rPh sb="8" eb="10">
      <t>ソンエキ</t>
    </rPh>
    <rPh sb="13" eb="14">
      <t>エキ</t>
    </rPh>
    <phoneticPr fontId="3"/>
  </si>
  <si>
    <t>固定資産売却損益（-は益）</t>
    <rPh sb="4" eb="6">
      <t>バイキャク</t>
    </rPh>
    <rPh sb="6" eb="8">
      <t>ソンエキ</t>
    </rPh>
    <rPh sb="11" eb="12">
      <t>エキ</t>
    </rPh>
    <phoneticPr fontId="5"/>
  </si>
  <si>
    <t>関係会社株式評価損（-は益）</t>
    <rPh sb="12" eb="13">
      <t>エキ</t>
    </rPh>
    <phoneticPr fontId="3"/>
  </si>
  <si>
    <t>投資事業組合運用損益（-は益）</t>
  </si>
  <si>
    <t>投資有価証券売却及び評価損益（-は益）</t>
  </si>
  <si>
    <t>関係会社株式売却損益（-は益）</t>
  </si>
  <si>
    <t>持分法による投資損益（-は益）</t>
  </si>
  <si>
    <t>為替差損益（-は益）</t>
  </si>
  <si>
    <t>売上債権の増減額（-は増加）</t>
  </si>
  <si>
    <t>前渡金の増減額（-は増加）</t>
  </si>
  <si>
    <t>仕入債務の増減額（-は減少）</t>
  </si>
  <si>
    <t>未収入金の増減額（-は増加）</t>
  </si>
  <si>
    <t>未収消費税等の増減額（-は増加）</t>
  </si>
  <si>
    <t>未払金及び未払費用の増減額（-は減少）</t>
  </si>
  <si>
    <t>未払消費税等の増減額（-は減少）</t>
  </si>
  <si>
    <t>前払費用の増減額（-は増加）</t>
  </si>
  <si>
    <t>前受金の増減額（-は減少）</t>
  </si>
  <si>
    <t>預り金の増減額（-は減少）</t>
  </si>
  <si>
    <t>法人税等の支払額又は還付額（-は支払）</t>
  </si>
  <si>
    <t>現金及び現金同等物の増減額（-は減少）</t>
  </si>
  <si>
    <t>(注)</t>
    <rPh sb="1" eb="2">
      <t>チュウ</t>
    </rPh>
    <phoneticPr fontId="3"/>
  </si>
  <si>
    <t>(注)1</t>
    <rPh sb="1" eb="2">
      <t>チュウ</t>
    </rPh>
    <phoneticPr fontId="3"/>
  </si>
  <si>
    <t>セグメント</t>
    <phoneticPr fontId="3"/>
  </si>
  <si>
    <t>現セグメント</t>
    <rPh sb="0" eb="1">
      <t>ゲン</t>
    </rPh>
    <phoneticPr fontId="3"/>
  </si>
  <si>
    <t>保有比率は自己株式を控除して計算しております。</t>
    <rPh sb="0" eb="2">
      <t>ホユウ</t>
    </rPh>
    <rPh sb="2" eb="4">
      <t>ヒリツ</t>
    </rPh>
    <rPh sb="5" eb="7">
      <t>ジコ</t>
    </rPh>
    <rPh sb="7" eb="9">
      <t>カブシキ</t>
    </rPh>
    <rPh sb="10" eb="12">
      <t>コウジョ</t>
    </rPh>
    <rPh sb="14" eb="16">
      <t>ケイサン</t>
    </rPh>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</si>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</sst>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0_);[Red]\(#,##0.00\)"/>
    <numFmt numFmtId="178" formatCode="#,##0.0_);[Red]\(#,##0.0\)"/>
    <numFmt numFmtId="179" formatCode="0.0"/>
    <numFmt numFmtId="180" formatCode="#,##0\ ;[Red]&quot;- &quot;#,##0\ ;&quot;- &quot;"/>
    <numFmt numFmtId="181" formatCode="#,##0;&quot;△ &quot;#,##0"/>
    <numFmt numFmtId="182" formatCode="#,##0;&quot;▲ &quot;#,##0"/>
    <numFmt numFmtId="183" formatCode="#,##0;&quot;- &quot;#,##0"/>
    <numFmt numFmtId="184" formatCode="#,##0.00_ "/>
    <numFmt numFmtId="185" formatCode="#,##0.00;&quot;- &quot;#,##0.00"/>
    <numFmt numFmtId="186" formatCode="0.00;&quot;- &quot;0.00"/>
  </numFmts>
  <fonts count="53">
    <font>
      <sz val="11"/>
      <color theme="1"/>
      <name val="游ゴシック"/>
      <family val="2"/>
      <charset val="128"/>
      <scheme val="minor"/>
    </font>
    <font>
      <sz val="11"/>
      <color theme="1"/>
      <name val="游ゴシック"/>
      <family val="2"/>
      <charset val="128"/>
      <scheme val="minor"/>
    </font>
    <font>
      <sz val="9"/>
      <color theme="1"/>
      <name val="メイリオ"/>
      <family val="3"/>
      <charset val="128"/>
    </font>
    <font>
      <sz val="6"/>
      <name val="游ゴシック"/>
      <family val="2"/>
      <charset val="128"/>
      <scheme val="minor"/>
    </font>
    <font>
      <sz val="11"/>
      <color theme="1"/>
      <name val="游ゴシック"/>
      <family val="2"/>
      <scheme val="minor"/>
    </font>
    <font>
      <sz val="6"/>
      <name val="游ゴシック"/>
      <family val="3"/>
      <charset val="128"/>
      <scheme val="minor"/>
    </font>
    <font>
      <b/>
      <sz val="9"/>
      <color theme="1"/>
      <name val="メイリオ"/>
      <family val="3"/>
      <charset val="128"/>
    </font>
    <font>
      <sz val="9"/>
      <color theme="1" tint="0.249977111117893"/>
      <name val="メイリオ"/>
      <family val="3"/>
      <charset val="128"/>
    </font>
    <font>
      <sz val="9"/>
      <color rgb="FFFFFFFF"/>
      <name val="メイリオ"/>
      <family val="3"/>
      <charset val="128"/>
    </font>
    <font>
      <b/>
      <sz val="12"/>
      <color theme="1"/>
      <name val="メイリオ"/>
      <family val="3"/>
      <charset val="128"/>
    </font>
    <font>
      <sz val="9"/>
      <color rgb="FF000000"/>
      <name val="メイリオ"/>
      <family val="3"/>
      <charset val="128"/>
    </font>
    <font>
      <sz val="9"/>
      <color indexed="81"/>
      <name val="MS P ゴシック"/>
      <family val="3"/>
      <charset val="128"/>
    </font>
    <font>
      <sz val="16"/>
      <color theme="1"/>
      <name val="游ゴシック"/>
      <family val="3"/>
      <charset val="128"/>
    </font>
    <font>
      <sz val="16"/>
      <color rgb="FF0000FF"/>
      <name val="游ゴシック"/>
      <family val="3"/>
      <charset val="128"/>
    </font>
    <font>
      <sz val="11"/>
      <color theme="1"/>
      <name val="游ゴシック"/>
      <family val="3"/>
      <charset val="128"/>
      <scheme val="minor"/>
    </font>
    <font>
      <sz val="12"/>
      <color rgb="FF0000FF"/>
      <name val="游ゴシック"/>
      <family val="3"/>
      <charset val="128"/>
    </font>
    <font>
      <sz val="11"/>
      <color theme="1"/>
      <name val="MS PGothic"/>
      <family val="3"/>
      <charset val="128"/>
    </font>
    <font>
      <b/>
      <sz val="22"/>
      <color rgb="FF333399"/>
      <name val="游ゴシック"/>
      <family val="3"/>
      <charset val="128"/>
    </font>
    <font>
      <sz val="10"/>
      <color rgb="FF333399"/>
      <name val="游ゴシック"/>
      <family val="3"/>
      <charset val="128"/>
    </font>
    <font>
      <b/>
      <sz val="16"/>
      <color theme="1"/>
      <name val="游ゴシック"/>
      <family val="3"/>
      <charset val="128"/>
    </font>
    <font>
      <b/>
      <sz val="10"/>
      <color theme="1"/>
      <name val="游ゴシック"/>
      <family val="3"/>
      <charset val="128"/>
    </font>
    <font>
      <b/>
      <sz val="18"/>
      <color rgb="FF3366FF"/>
      <name val="游ゴシック"/>
      <family val="3"/>
      <charset val="128"/>
    </font>
    <font>
      <b/>
      <sz val="18"/>
      <color rgb="FF0000FF"/>
      <name val="游ゴシック"/>
      <family val="3"/>
      <charset val="128"/>
    </font>
    <font>
      <sz val="10"/>
      <color rgb="FF3366FF"/>
      <name val="游ゴシック"/>
      <family val="3"/>
      <charset val="128"/>
    </font>
    <font>
      <sz val="11"/>
      <color theme="1"/>
      <name val="游ゴシック"/>
      <family val="3"/>
      <charset val="128"/>
    </font>
    <font>
      <b/>
      <sz val="12"/>
      <color theme="1"/>
      <name val="游ゴシック"/>
      <family val="3"/>
      <charset val="128"/>
    </font>
    <font>
      <b/>
      <sz val="18"/>
      <color theme="1"/>
      <name val="游ゴシック"/>
      <family val="3"/>
      <charset val="128"/>
    </font>
    <font>
      <sz val="10"/>
      <color theme="1"/>
      <name val="游ゴシック"/>
      <family val="3"/>
      <charset val="128"/>
    </font>
    <font>
      <sz val="16"/>
      <color rgb="FF333399"/>
      <name val="游ゴシック"/>
      <family val="3"/>
      <charset val="128"/>
    </font>
    <font>
      <sz val="8"/>
      <color rgb="FF002060"/>
      <name val="游ゴシック"/>
      <family val="3"/>
      <charset val="128"/>
    </font>
    <font>
      <b/>
      <sz val="12"/>
      <color rgb="FF0000FF"/>
      <name val="游ゴシック"/>
      <family val="3"/>
      <charset val="128"/>
    </font>
    <font>
      <sz val="10"/>
      <color rgb="FF0000FF"/>
      <name val="游ゴシック"/>
      <family val="3"/>
      <charset val="128"/>
    </font>
    <font>
      <sz val="8"/>
      <color theme="1" tint="0.249977111117893"/>
      <name val="メイリオ"/>
      <family val="3"/>
      <charset val="128"/>
    </font>
    <font>
      <b/>
      <sz val="11"/>
      <color theme="1" tint="0.249977111117893"/>
      <name val="メイリオ"/>
      <family val="3"/>
      <charset val="128"/>
    </font>
    <font>
      <sz val="11"/>
      <color theme="1" tint="0.249977111117893"/>
      <name val="メイリオ"/>
      <family val="3"/>
      <charset val="128"/>
    </font>
    <font>
      <sz val="6"/>
      <color theme="1" tint="0.249977111117893"/>
      <name val="メイリオ"/>
      <family val="3"/>
      <charset val="128"/>
    </font>
    <font>
      <sz val="11"/>
      <color theme="1"/>
      <name val="メイリオ"/>
      <family val="3"/>
      <charset val="128"/>
    </font>
    <font>
      <u/>
      <sz val="11"/>
      <color theme="10"/>
      <name val="游ゴシック"/>
      <family val="2"/>
      <scheme val="minor"/>
    </font>
    <font>
      <u/>
      <sz val="11"/>
      <color theme="1" tint="0.249977111117893"/>
      <name val="メイリオ"/>
      <family val="3"/>
      <charset val="128"/>
    </font>
    <font>
      <sz val="11"/>
      <color theme="1" tint="0.249977111117893"/>
      <name val="游ゴシック"/>
      <family val="2"/>
      <charset val="128"/>
      <scheme val="minor"/>
    </font>
    <font>
      <b/>
      <sz val="12"/>
      <color theme="1" tint="0.249977111117893"/>
      <name val="メイリオ"/>
      <family val="3"/>
      <charset val="128"/>
    </font>
    <font>
      <b/>
      <sz val="9"/>
      <color indexed="81"/>
      <name val="MS P ゴシック"/>
      <family val="3"/>
      <charset val="128"/>
    </font>
    <font>
      <sz val="8"/>
      <color theme="1"/>
      <name val="メイリオ"/>
      <family val="3"/>
      <charset val="128"/>
    </font>
    <font>
      <u/>
      <sz val="11"/>
      <color theme="10"/>
      <name val="游ゴシック"/>
      <family val="2"/>
      <charset val="128"/>
      <scheme val="minor"/>
    </font>
    <font>
      <sz val="11"/>
      <color theme="1" tint="0.249977111117893"/>
      <name val="游ゴシック"/>
      <family val="3"/>
      <charset val="128"/>
      <scheme val="minor"/>
    </font>
    <font>
      <sz val="9"/>
      <color theme="1" tint="0.249977111117893"/>
      <name val="游ゴシック"/>
      <family val="2"/>
      <charset val="128"/>
      <scheme val="minor"/>
    </font>
    <font>
      <u/>
      <sz val="11"/>
      <color theme="1" tint="0.249977111117893"/>
      <name val="游ゴシック"/>
      <family val="2"/>
      <charset val="128"/>
      <scheme val="minor"/>
    </font>
    <font>
      <b/>
      <sz val="9"/>
      <color theme="1" tint="0.249977111117893"/>
      <name val="メイリオ"/>
      <family val="3"/>
      <charset val="128"/>
    </font>
    <font>
      <sz val="10"/>
      <color theme="1"/>
      <name val="メイリオ"/>
      <family val="3"/>
      <charset val="128"/>
    </font>
    <font>
      <sz val="8"/>
      <color rgb="FF002060"/>
      <name val="メイリオ"/>
      <family val="3"/>
      <charset val="128"/>
    </font>
    <font>
      <sz val="9"/>
      <color rgb="FFFF0000"/>
      <name val="メイリオ"/>
      <family val="3"/>
      <charset val="128"/>
    </font>
    <font>
      <b/>
      <sz val="11"/>
      <color theme="1" tint="0.249977111117893"/>
      <name val="游ゴシック"/>
      <family val="3"/>
      <charset val="128"/>
      <scheme val="minor"/>
    </font>
    <font>
      <sz val="11"/>
      <color rgb="FFFF0000"/>
      <name val="游ゴシック"/>
      <family val="3"/>
      <charset val="128"/>
      <scheme val="minor"/>
    </font>
  </fonts>
  <fills count="11">
    <fill>
      <patternFill patternType="none"/>
    </fill>
    <fill>
      <patternFill patternType="gray125"/>
    </fill>
    <fill>
      <patternFill patternType="solid">
        <fgColor rgb="FFFFA09B"/>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rgb="FFD8D8D8"/>
        <bgColor rgb="FFD8D8D8"/>
      </patternFill>
    </fill>
    <fill>
      <patternFill patternType="solid">
        <fgColor rgb="FFFFFFFF"/>
        <bgColor rgb="FFFFFFFF"/>
      </patternFill>
    </fill>
    <fill>
      <patternFill patternType="solid">
        <fgColor rgb="FFFF9999"/>
        <bgColor indexed="64"/>
      </patternFill>
    </fill>
    <fill>
      <patternFill patternType="solid">
        <fgColor theme="2" tint="-9.9978637043366805E-2"/>
        <bgColor indexed="64"/>
      </patternFill>
    </fill>
    <fill>
      <patternFill patternType="solid">
        <fgColor rgb="FFFCE4D6"/>
        <bgColor indexed="64"/>
      </patternFill>
    </fill>
  </fills>
  <borders count="19">
    <border>
      <left/>
      <right/>
      <top/>
      <bottom/>
      <diagonal/>
    </border>
    <border>
      <left/>
      <right/>
      <top/>
      <bottom style="medium">
        <color indexed="64"/>
      </bottom>
      <diagonal/>
    </border>
    <border>
      <left/>
      <right/>
      <top style="hair">
        <color auto="1"/>
      </top>
      <bottom style="hair">
        <color auto="1"/>
      </bottom>
      <diagonal/>
    </border>
    <border>
      <left/>
      <right/>
      <top style="medium">
        <color auto="1"/>
      </top>
      <bottom/>
      <diagonal/>
    </border>
    <border>
      <left/>
      <right/>
      <top style="thin">
        <color auto="1"/>
      </top>
      <bottom style="thin">
        <color auto="1"/>
      </bottom>
      <diagonal/>
    </border>
    <border>
      <left/>
      <right/>
      <top/>
      <bottom style="hair">
        <color auto="1"/>
      </bottom>
      <diagonal/>
    </border>
    <border>
      <left/>
      <right/>
      <top style="hair">
        <color auto="1"/>
      </top>
      <bottom/>
      <diagonal/>
    </border>
    <border>
      <left/>
      <right/>
      <top/>
      <bottom style="hair">
        <color rgb="FF000000"/>
      </bottom>
      <diagonal/>
    </border>
    <border>
      <left/>
      <right/>
      <top style="thin">
        <color auto="1"/>
      </top>
      <bottom style="hair">
        <color auto="1"/>
      </bottom>
      <diagonal/>
    </border>
    <border>
      <left/>
      <right/>
      <top style="hair">
        <color auto="1"/>
      </top>
      <bottom style="thin">
        <color auto="1"/>
      </bottom>
      <diagonal/>
    </border>
    <border>
      <left/>
      <right/>
      <top style="thin">
        <color rgb="FF000000"/>
      </top>
      <bottom style="thin">
        <color rgb="FF000000"/>
      </bottom>
      <diagonal/>
    </border>
    <border>
      <left/>
      <right/>
      <top/>
      <bottom style="thin">
        <color auto="1"/>
      </bottom>
      <diagonal/>
    </border>
    <border>
      <left/>
      <right/>
      <top style="hair">
        <color rgb="FF000000"/>
      </top>
      <bottom style="hair">
        <color rgb="FF000000"/>
      </bottom>
      <diagonal/>
    </border>
    <border>
      <left/>
      <right/>
      <top style="hair">
        <color rgb="FF000000"/>
      </top>
      <bottom style="thin">
        <color rgb="FF000000"/>
      </bottom>
      <diagonal/>
    </border>
    <border>
      <left/>
      <right/>
      <top style="thin">
        <color auto="1"/>
      </top>
      <bottom/>
      <diagonal/>
    </border>
    <border>
      <left/>
      <right/>
      <top style="hair">
        <color auto="1"/>
      </top>
      <bottom style="medium">
        <color auto="1"/>
      </bottom>
      <diagonal/>
    </border>
    <border>
      <left/>
      <right/>
      <top style="hair">
        <color rgb="FF000000"/>
      </top>
      <bottom/>
      <diagonal/>
    </border>
    <border>
      <left/>
      <right/>
      <top style="thin">
        <color auto="1"/>
      </top>
      <bottom style="thin">
        <color rgb="FF000000"/>
      </bottom>
      <diagonal/>
    </border>
    <border>
      <left/>
      <right/>
      <top/>
      <bottom style="thin">
        <color rgb="FF000000"/>
      </bottom>
      <diagonal/>
    </border>
  </borders>
  <cellStyleXfs count="10">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xf numFmtId="0" fontId="4" fillId="0" borderId="0"/>
    <xf numFmtId="0" fontId="37" fillId="0" borderId="0" applyNumberFormat="0" applyFill="0" applyBorder="0" applyAlignment="0" applyProtection="0"/>
    <xf numFmtId="0" fontId="4"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516">
    <xf numFmtId="0" fontId="0" fillId="0" borderId="0" xfId="0">
      <alignment vertical="center"/>
    </xf>
    <xf numFmtId="0" fontId="2" fillId="0" borderId="0" xfId="0" applyFont="1">
      <alignment vertical="center"/>
    </xf>
    <xf numFmtId="0" fontId="2" fillId="0" borderId="0" xfId="2" applyFont="1" applyAlignment="1">
      <alignment horizontal="center" vertical="center"/>
    </xf>
    <xf numFmtId="0" fontId="2" fillId="0" borderId="0" xfId="2" applyFont="1" applyAlignment="1">
      <alignment vertical="center"/>
    </xf>
    <xf numFmtId="0" fontId="6" fillId="0" borderId="0" xfId="0" applyFont="1" applyAlignment="1">
      <alignment horizontal="center" vertical="center"/>
    </xf>
    <xf numFmtId="0" fontId="7" fillId="2" borderId="0" xfId="0" applyFont="1" applyFill="1" applyAlignment="1">
      <alignment horizontal="center" vertical="center"/>
    </xf>
    <xf numFmtId="0" fontId="8" fillId="0" borderId="0" xfId="0" applyFont="1">
      <alignment vertical="center"/>
    </xf>
    <xf numFmtId="0" fontId="7" fillId="0" borderId="0" xfId="0" applyFont="1" applyAlignment="1">
      <alignment horizontal="left" vertical="center" wrapText="1" indent="1"/>
    </xf>
    <xf numFmtId="0" fontId="7" fillId="3" borderId="0" xfId="0" applyFont="1" applyFill="1" applyAlignment="1">
      <alignment horizontal="right" vertical="center" wrapText="1" indent="1"/>
    </xf>
    <xf numFmtId="0" fontId="7" fillId="0" borderId="0" xfId="0" applyFont="1" applyAlignment="1">
      <alignment horizontal="right" vertical="center" wrapText="1" indent="1"/>
    </xf>
    <xf numFmtId="38" fontId="7" fillId="0" borderId="0" xfId="1" applyFont="1" applyFill="1" applyBorder="1" applyAlignment="1">
      <alignment horizontal="right" vertical="center" wrapText="1" indent="1"/>
    </xf>
    <xf numFmtId="0" fontId="7" fillId="0" borderId="2" xfId="0" applyFont="1" applyBorder="1" applyAlignment="1">
      <alignment horizontal="center" vertical="center" wrapText="1"/>
    </xf>
    <xf numFmtId="0" fontId="7" fillId="3" borderId="2" xfId="0" applyFont="1" applyFill="1" applyBorder="1" applyAlignment="1">
      <alignment horizontal="right" vertical="center" wrapText="1" indent="1"/>
    </xf>
    <xf numFmtId="0" fontId="7" fillId="0" borderId="2" xfId="0" applyFont="1" applyBorder="1" applyAlignment="1">
      <alignment horizontal="right" vertical="center" wrapText="1" indent="1"/>
    </xf>
    <xf numFmtId="176" fontId="7" fillId="3" borderId="2" xfId="1" applyNumberFormat="1" applyFont="1" applyFill="1" applyBorder="1" applyAlignment="1">
      <alignment horizontal="right" vertical="center" wrapText="1" indent="1"/>
    </xf>
    <xf numFmtId="176" fontId="7" fillId="0" borderId="2" xfId="1" applyNumberFormat="1" applyFont="1" applyFill="1" applyBorder="1" applyAlignment="1">
      <alignment horizontal="right" vertical="center" wrapText="1" indent="1"/>
    </xf>
    <xf numFmtId="176" fontId="7" fillId="3" borderId="2" xfId="1" applyNumberFormat="1" applyFont="1" applyFill="1" applyBorder="1" applyAlignment="1">
      <alignment horizontal="right" vertical="center" wrapText="1"/>
    </xf>
    <xf numFmtId="0" fontId="7" fillId="0" borderId="2" xfId="0" applyFont="1" applyBorder="1" applyAlignment="1">
      <alignment horizontal="center" vertical="center" shrinkToFit="1"/>
    </xf>
    <xf numFmtId="177" fontId="7" fillId="3" borderId="2" xfId="1" applyNumberFormat="1" applyFont="1" applyFill="1" applyBorder="1" applyAlignment="1">
      <alignment horizontal="right" vertical="center" wrapText="1" indent="1"/>
    </xf>
    <xf numFmtId="177" fontId="7" fillId="0" borderId="2" xfId="1" applyNumberFormat="1" applyFont="1" applyFill="1" applyBorder="1" applyAlignment="1">
      <alignment horizontal="right" vertical="center" wrapText="1" indent="1"/>
    </xf>
    <xf numFmtId="178" fontId="7" fillId="3" borderId="2" xfId="1" applyNumberFormat="1" applyFont="1" applyFill="1" applyBorder="1" applyAlignment="1">
      <alignment horizontal="right" vertical="center" wrapText="1" indent="1"/>
    </xf>
    <xf numFmtId="178" fontId="7" fillId="0" borderId="2" xfId="1" applyNumberFormat="1" applyFont="1" applyFill="1" applyBorder="1" applyAlignment="1">
      <alignment horizontal="right" vertical="center" wrapText="1" indent="1"/>
    </xf>
    <xf numFmtId="38" fontId="7" fillId="3" borderId="2" xfId="1" applyFont="1" applyFill="1" applyBorder="1" applyAlignment="1">
      <alignment horizontal="right" vertical="center" wrapText="1" indent="1"/>
    </xf>
    <xf numFmtId="38" fontId="7" fillId="0" borderId="2" xfId="1" applyFont="1" applyFill="1" applyBorder="1" applyAlignment="1">
      <alignment horizontal="right" vertical="center" wrapText="1" indent="1"/>
    </xf>
    <xf numFmtId="0" fontId="7" fillId="4" borderId="2" xfId="0" applyFont="1" applyFill="1" applyBorder="1" applyAlignment="1">
      <alignment horizontal="center" vertical="center" shrinkToFit="1"/>
    </xf>
    <xf numFmtId="0" fontId="7" fillId="4" borderId="1" xfId="0" applyFont="1" applyFill="1" applyBorder="1" applyAlignment="1">
      <alignment horizontal="left" vertical="center" wrapText="1" indent="1"/>
    </xf>
    <xf numFmtId="0" fontId="7" fillId="4" borderId="1" xfId="0" applyFont="1" applyFill="1" applyBorder="1" applyAlignment="1">
      <alignment horizontal="center" vertical="center" shrinkToFit="1"/>
    </xf>
    <xf numFmtId="176" fontId="7" fillId="3" borderId="1" xfId="1" applyNumberFormat="1" applyFont="1" applyFill="1" applyBorder="1" applyAlignment="1">
      <alignment horizontal="right" vertical="center" wrapText="1" indent="1"/>
    </xf>
    <xf numFmtId="176" fontId="7" fillId="4" borderId="1" xfId="1" applyNumberFormat="1" applyFont="1" applyFill="1" applyBorder="1" applyAlignment="1">
      <alignment horizontal="right" vertical="center" wrapText="1" indent="1"/>
    </xf>
    <xf numFmtId="176" fontId="7" fillId="3" borderId="1" xfId="1" applyNumberFormat="1" applyFont="1" applyFill="1" applyBorder="1" applyAlignment="1">
      <alignment horizontal="right" vertical="center" wrapText="1"/>
    </xf>
    <xf numFmtId="0" fontId="7" fillId="5" borderId="0" xfId="0" applyFont="1" applyFill="1" applyAlignment="1">
      <alignment horizontal="center" vertical="center" wrapText="1"/>
    </xf>
    <xf numFmtId="0" fontId="7" fillId="0" borderId="0" xfId="0" applyFont="1" applyAlignment="1">
      <alignment vertical="center" wrapText="1"/>
    </xf>
    <xf numFmtId="177" fontId="7" fillId="3" borderId="0" xfId="1" applyNumberFormat="1" applyFont="1" applyFill="1" applyBorder="1" applyAlignment="1">
      <alignment horizontal="right" vertical="center" wrapText="1" indent="1"/>
    </xf>
    <xf numFmtId="177" fontId="7" fillId="0" borderId="0" xfId="1" applyNumberFormat="1" applyFont="1" applyFill="1" applyBorder="1" applyAlignment="1">
      <alignment horizontal="right" vertical="center" wrapText="1" indent="1"/>
    </xf>
    <xf numFmtId="176" fontId="7" fillId="3" borderId="0" xfId="1" applyNumberFormat="1" applyFont="1" applyFill="1" applyBorder="1" applyAlignment="1">
      <alignment horizontal="right" vertical="center" wrapText="1"/>
    </xf>
    <xf numFmtId="2" fontId="2" fillId="0" borderId="0" xfId="0" applyNumberFormat="1" applyFont="1">
      <alignment vertical="center"/>
    </xf>
    <xf numFmtId="0" fontId="7" fillId="5" borderId="2" xfId="0" applyFont="1" applyFill="1" applyBorder="1" applyAlignment="1">
      <alignment horizontal="center" vertical="center" wrapText="1"/>
    </xf>
    <xf numFmtId="0" fontId="7" fillId="0" borderId="2" xfId="0" applyFont="1" applyBorder="1" applyAlignment="1">
      <alignment vertical="center" wrapText="1"/>
    </xf>
    <xf numFmtId="178" fontId="7" fillId="5" borderId="2" xfId="1" applyNumberFormat="1" applyFont="1" applyFill="1" applyBorder="1" applyAlignment="1">
      <alignment horizontal="right" vertical="center" wrapText="1" indent="1"/>
    </xf>
    <xf numFmtId="0" fontId="7" fillId="0" borderId="1" xfId="0" applyFont="1" applyBorder="1" applyAlignment="1">
      <alignment horizontal="left" vertical="center" wrapText="1" indent="1"/>
    </xf>
    <xf numFmtId="0" fontId="7" fillId="0" borderId="1" xfId="0" applyFont="1" applyBorder="1" applyAlignment="1">
      <alignment vertical="center" wrapText="1"/>
    </xf>
    <xf numFmtId="178" fontId="7" fillId="3" borderId="1" xfId="1" applyNumberFormat="1" applyFont="1" applyFill="1" applyBorder="1" applyAlignment="1">
      <alignment horizontal="right" vertical="center" wrapText="1" indent="1"/>
    </xf>
    <xf numFmtId="178" fontId="7" fillId="0" borderId="1" xfId="1" applyNumberFormat="1" applyFont="1" applyFill="1" applyBorder="1" applyAlignment="1">
      <alignment horizontal="right" vertical="center" wrapText="1" indent="1"/>
    </xf>
    <xf numFmtId="178" fontId="7" fillId="0" borderId="0" xfId="1" applyNumberFormat="1" applyFont="1" applyFill="1" applyBorder="1" applyAlignment="1">
      <alignment horizontal="right" vertical="center" wrapText="1" indent="1"/>
    </xf>
    <xf numFmtId="176" fontId="7" fillId="0" borderId="0" xfId="1" applyNumberFormat="1" applyFont="1" applyFill="1" applyBorder="1" applyAlignment="1">
      <alignment horizontal="right" vertical="center" wrapText="1"/>
    </xf>
    <xf numFmtId="0" fontId="6"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top"/>
    </xf>
    <xf numFmtId="0" fontId="10" fillId="5" borderId="2" xfId="0" applyFont="1" applyFill="1" applyBorder="1" applyAlignment="1">
      <alignment horizontal="left" vertical="center" wrapText="1" indent="1"/>
    </xf>
    <xf numFmtId="38" fontId="10" fillId="3" borderId="2" xfId="1" applyFont="1" applyFill="1" applyBorder="1" applyAlignment="1">
      <alignment horizontal="right" vertical="center" wrapText="1" indent="1"/>
    </xf>
    <xf numFmtId="38" fontId="10" fillId="5" borderId="2" xfId="1" applyFont="1" applyFill="1" applyBorder="1" applyAlignment="1">
      <alignment horizontal="right" vertical="center" wrapText="1" indent="1"/>
    </xf>
    <xf numFmtId="0" fontId="10" fillId="5" borderId="1" xfId="0" applyFont="1" applyFill="1" applyBorder="1" applyAlignment="1">
      <alignment horizontal="left" vertical="center" wrapText="1" indent="1"/>
    </xf>
    <xf numFmtId="38" fontId="10" fillId="3" borderId="1" xfId="1" applyFont="1" applyFill="1" applyBorder="1" applyAlignment="1">
      <alignment horizontal="right" vertical="center" wrapText="1" indent="1"/>
    </xf>
    <xf numFmtId="38" fontId="10" fillId="5" borderId="1" xfId="1" applyFont="1" applyFill="1" applyBorder="1" applyAlignment="1">
      <alignment horizontal="right" vertical="center" wrapText="1" indent="1"/>
    </xf>
    <xf numFmtId="0" fontId="2"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0" fillId="0" borderId="0" xfId="0" applyAlignment="1">
      <alignment horizontal="center" vertical="center"/>
    </xf>
    <xf numFmtId="0" fontId="12" fillId="0" borderId="0" xfId="3" applyFont="1" applyAlignment="1">
      <alignment vertical="center"/>
    </xf>
    <xf numFmtId="0" fontId="13" fillId="0" borderId="0" xfId="3" applyFont="1" applyAlignment="1">
      <alignment vertical="center"/>
    </xf>
    <xf numFmtId="0" fontId="12" fillId="6" borderId="0" xfId="3" applyFont="1" applyFill="1" applyAlignment="1">
      <alignment vertical="center"/>
    </xf>
    <xf numFmtId="0" fontId="14" fillId="0" borderId="0" xfId="3" applyFont="1" applyAlignment="1">
      <alignment vertical="center"/>
    </xf>
    <xf numFmtId="0" fontId="13" fillId="0" borderId="0" xfId="3" applyFont="1" applyAlignment="1">
      <alignment horizontal="left" vertical="center"/>
    </xf>
    <xf numFmtId="0" fontId="15" fillId="0" borderId="0" xfId="3" applyFont="1" applyAlignment="1">
      <alignment vertical="center"/>
    </xf>
    <xf numFmtId="0" fontId="16" fillId="0" borderId="0" xfId="3" applyFont="1"/>
    <xf numFmtId="0" fontId="17" fillId="0" borderId="0" xfId="3" applyFont="1" applyAlignment="1">
      <alignment horizontal="right" vertical="center"/>
    </xf>
    <xf numFmtId="0" fontId="18" fillId="0" borderId="0" xfId="3" applyFont="1" applyAlignment="1">
      <alignment horizontal="right" vertical="center"/>
    </xf>
    <xf numFmtId="0" fontId="21" fillId="0" borderId="0" xfId="3" applyFont="1" applyAlignment="1">
      <alignment vertical="center"/>
    </xf>
    <xf numFmtId="0" fontId="22" fillId="0" borderId="0" xfId="3" applyFont="1" applyAlignment="1">
      <alignment vertical="center"/>
    </xf>
    <xf numFmtId="0" fontId="21" fillId="6" borderId="0" xfId="3" applyFont="1" applyFill="1" applyAlignment="1">
      <alignment vertical="center"/>
    </xf>
    <xf numFmtId="0" fontId="23" fillId="0" borderId="0" xfId="3" applyFont="1" applyAlignment="1">
      <alignment vertical="center"/>
    </xf>
    <xf numFmtId="0" fontId="24" fillId="0" borderId="0" xfId="3" applyFont="1" applyAlignment="1">
      <alignment vertical="center" wrapText="1"/>
    </xf>
    <xf numFmtId="0" fontId="23" fillId="6" borderId="0" xfId="3" applyFont="1" applyFill="1" applyAlignment="1">
      <alignment vertical="center"/>
    </xf>
    <xf numFmtId="0" fontId="26" fillId="6" borderId="0" xfId="3" applyFont="1" applyFill="1" applyAlignment="1">
      <alignment vertical="center"/>
    </xf>
    <xf numFmtId="0" fontId="27" fillId="6" borderId="0" xfId="3" applyFont="1" applyFill="1" applyAlignment="1">
      <alignment vertical="center"/>
    </xf>
    <xf numFmtId="0" fontId="28" fillId="0" borderId="0" xfId="3" applyFont="1" applyAlignment="1">
      <alignment horizontal="right" vertical="center"/>
    </xf>
    <xf numFmtId="0" fontId="29" fillId="0" borderId="0" xfId="3" applyFont="1" applyAlignment="1">
      <alignment horizontal="left" vertical="top" wrapText="1"/>
    </xf>
    <xf numFmtId="0" fontId="13" fillId="6" borderId="0" xfId="3" applyFont="1" applyFill="1" applyAlignment="1">
      <alignment vertical="center"/>
    </xf>
    <xf numFmtId="0" fontId="30" fillId="6" borderId="0" xfId="3" applyFont="1" applyFill="1" applyAlignment="1">
      <alignment vertical="center"/>
    </xf>
    <xf numFmtId="0" fontId="31" fillId="6" borderId="0" xfId="3" applyFont="1" applyFill="1" applyAlignment="1">
      <alignment vertical="center"/>
    </xf>
    <xf numFmtId="0" fontId="32" fillId="0" borderId="3"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34" fillId="2" borderId="0" xfId="0" applyFont="1" applyFill="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horizontal="left" vertical="center" wrapText="1" indent="2"/>
    </xf>
    <xf numFmtId="0" fontId="7" fillId="0" borderId="6" xfId="0" applyFont="1" applyBorder="1" applyAlignment="1">
      <alignment horizontal="left" vertical="center" wrapText="1" indent="2"/>
    </xf>
    <xf numFmtId="0" fontId="7" fillId="0" borderId="4" xfId="0" applyFont="1" applyBorder="1" applyAlignment="1">
      <alignment horizontal="left" vertical="center" wrapText="1" indent="2"/>
    </xf>
    <xf numFmtId="0" fontId="36" fillId="0" borderId="0" xfId="0" applyFont="1">
      <alignment vertical="center"/>
    </xf>
    <xf numFmtId="0" fontId="34" fillId="0" borderId="0" xfId="4" applyFont="1" applyAlignment="1">
      <alignment vertical="center"/>
    </xf>
    <xf numFmtId="0" fontId="7" fillId="0" borderId="0" xfId="4" applyFont="1" applyAlignment="1">
      <alignment horizontal="center" vertical="center" wrapText="1"/>
    </xf>
    <xf numFmtId="0" fontId="7" fillId="0" borderId="0" xfId="4" applyFont="1" applyAlignment="1">
      <alignment horizontal="left" vertical="center" wrapText="1"/>
    </xf>
    <xf numFmtId="0" fontId="7" fillId="0" borderId="0" xfId="4" applyFont="1" applyAlignment="1">
      <alignment horizontal="right" vertical="center" wrapText="1"/>
    </xf>
    <xf numFmtId="0" fontId="7" fillId="2" borderId="7" xfId="4" applyFont="1" applyFill="1" applyBorder="1" applyAlignment="1">
      <alignment horizontal="center" vertical="center" wrapText="1"/>
    </xf>
    <xf numFmtId="0" fontId="7" fillId="0" borderId="0" xfId="4" applyFont="1" applyAlignment="1">
      <alignment vertical="center" wrapText="1"/>
    </xf>
    <xf numFmtId="0" fontId="7" fillId="0" borderId="2" xfId="4" applyFont="1" applyBorder="1" applyAlignment="1">
      <alignment horizontal="left" vertical="center" wrapText="1" indent="1"/>
    </xf>
    <xf numFmtId="0" fontId="7" fillId="0" borderId="2" xfId="4" applyFont="1" applyBorder="1" applyAlignment="1">
      <alignment horizontal="left" vertical="center" wrapText="1" indent="2"/>
    </xf>
    <xf numFmtId="38" fontId="7" fillId="0" borderId="2" xfId="4" applyNumberFormat="1" applyFont="1" applyBorder="1" applyAlignment="1">
      <alignment horizontal="left" vertical="center" wrapText="1" indent="2"/>
    </xf>
    <xf numFmtId="0" fontId="7" fillId="0" borderId="0" xfId="4" applyFont="1" applyAlignment="1">
      <alignment horizontal="left" vertical="center" wrapText="1" indent="2"/>
    </xf>
    <xf numFmtId="0" fontId="7" fillId="0" borderId="4" xfId="4" applyFont="1" applyBorder="1" applyAlignment="1">
      <alignment horizontal="left" vertical="center" wrapText="1" indent="2"/>
    </xf>
    <xf numFmtId="0" fontId="7" fillId="0" borderId="0" xfId="4" applyFont="1" applyAlignment="1">
      <alignment horizontal="left" vertical="center" wrapText="1" indent="1"/>
    </xf>
    <xf numFmtId="0" fontId="7" fillId="0" borderId="8" xfId="0" applyFont="1" applyBorder="1" applyAlignment="1">
      <alignment horizontal="left" vertical="center" wrapText="1" indent="2"/>
    </xf>
    <xf numFmtId="0" fontId="7" fillId="0" borderId="2" xfId="0" applyFont="1" applyBorder="1" applyAlignment="1">
      <alignment horizontal="left" vertical="center" wrapText="1" indent="3"/>
    </xf>
    <xf numFmtId="0" fontId="7" fillId="0" borderId="2" xfId="4" applyFont="1" applyBorder="1" applyAlignment="1">
      <alignment horizontal="left" vertical="center" wrapText="1" indent="3"/>
    </xf>
    <xf numFmtId="0" fontId="7" fillId="0" borderId="2" xfId="0" applyFont="1" applyBorder="1" applyAlignment="1">
      <alignment horizontal="left" vertical="center" wrapText="1" indent="5"/>
    </xf>
    <xf numFmtId="0" fontId="7" fillId="0" borderId="6" xfId="4" applyFont="1" applyBorder="1" applyAlignment="1">
      <alignment horizontal="left" vertical="center" wrapText="1" indent="4"/>
    </xf>
    <xf numFmtId="0" fontId="7" fillId="0" borderId="9" xfId="0" applyFont="1" applyBorder="1" applyAlignment="1">
      <alignment horizontal="left" vertical="center" wrapText="1" indent="6"/>
    </xf>
    <xf numFmtId="0" fontId="7" fillId="0" borderId="4" xfId="4" applyFont="1" applyBorder="1" applyAlignment="1">
      <alignment horizontal="left" vertical="center" wrapText="1" indent="4"/>
    </xf>
    <xf numFmtId="0" fontId="7" fillId="0" borderId="5" xfId="4" applyFont="1" applyBorder="1" applyAlignment="1">
      <alignment horizontal="left" vertical="center" wrapText="1" indent="3"/>
    </xf>
    <xf numFmtId="0" fontId="7" fillId="0" borderId="5" xfId="0" applyFont="1" applyBorder="1" applyAlignment="1">
      <alignment horizontal="left" vertical="center" wrapText="1" indent="5"/>
    </xf>
    <xf numFmtId="0" fontId="7" fillId="0" borderId="0" xfId="0" applyFont="1" applyAlignment="1">
      <alignment horizontal="left" vertical="center" wrapText="1" indent="5"/>
    </xf>
    <xf numFmtId="0" fontId="7" fillId="0" borderId="6" xfId="0" applyFont="1" applyBorder="1" applyAlignment="1">
      <alignment horizontal="left" vertical="center" wrapText="1" indent="5"/>
    </xf>
    <xf numFmtId="0" fontId="7" fillId="0" borderId="2" xfId="4" applyFont="1" applyBorder="1" applyAlignment="1">
      <alignment horizontal="left" vertical="center" wrapText="1" indent="4"/>
    </xf>
    <xf numFmtId="0" fontId="7" fillId="0" borderId="2" xfId="0" applyFont="1" applyBorder="1" applyAlignment="1">
      <alignment horizontal="left" vertical="center" wrapText="1" indent="6"/>
    </xf>
    <xf numFmtId="38" fontId="7" fillId="0" borderId="0" xfId="4" applyNumberFormat="1" applyFont="1" applyAlignment="1">
      <alignment horizontal="left" vertical="center" wrapText="1" indent="3"/>
    </xf>
    <xf numFmtId="0" fontId="7" fillId="0" borderId="9" xfId="0" applyFont="1" applyBorder="1" applyAlignment="1">
      <alignment horizontal="left" vertical="center" wrapText="1" indent="5"/>
    </xf>
    <xf numFmtId="0" fontId="7" fillId="0" borderId="4" xfId="4" applyFont="1" applyBorder="1" applyAlignment="1">
      <alignment horizontal="left" vertical="center" wrapText="1" indent="3"/>
    </xf>
    <xf numFmtId="0" fontId="7" fillId="0" borderId="4" xfId="0" applyFont="1" applyBorder="1" applyAlignment="1">
      <alignment horizontal="left" vertical="center" wrapText="1" indent="5"/>
    </xf>
    <xf numFmtId="0" fontId="7" fillId="0" borderId="4" xfId="4" applyFont="1" applyBorder="1" applyAlignment="1">
      <alignment horizontal="left" vertical="center" wrapText="1" indent="1"/>
    </xf>
    <xf numFmtId="0" fontId="7" fillId="0" borderId="4" xfId="4" applyFont="1" applyBorder="1" applyAlignment="1">
      <alignment horizontal="left" vertical="center" wrapText="1"/>
    </xf>
    <xf numFmtId="0" fontId="7" fillId="0" borderId="8" xfId="0" applyFont="1" applyBorder="1" applyAlignment="1">
      <alignment vertical="center" wrapText="1"/>
    </xf>
    <xf numFmtId="0" fontId="7" fillId="0" borderId="9" xfId="0" applyFont="1" applyBorder="1" applyAlignment="1">
      <alignment horizontal="left" vertical="center" wrapText="1" indent="3"/>
    </xf>
    <xf numFmtId="0" fontId="7" fillId="0" borderId="10" xfId="4" applyFont="1" applyBorder="1" applyAlignment="1">
      <alignment horizontal="left" vertical="center" wrapText="1" indent="2"/>
    </xf>
    <xf numFmtId="0" fontId="7" fillId="0" borderId="4" xfId="0" applyFont="1" applyBorder="1" applyAlignment="1">
      <alignment horizontal="left" vertical="center" wrapText="1" indent="3"/>
    </xf>
    <xf numFmtId="0" fontId="7" fillId="0" borderId="10" xfId="4" applyFont="1" applyBorder="1" applyAlignment="1">
      <alignment horizontal="left" vertical="center" wrapText="1" indent="3"/>
    </xf>
    <xf numFmtId="0" fontId="7" fillId="0" borderId="10" xfId="4" applyFont="1" applyBorder="1" applyAlignment="1">
      <alignment horizontal="left" vertical="center" wrapText="1" indent="1"/>
    </xf>
    <xf numFmtId="0" fontId="7" fillId="0" borderId="5" xfId="0" applyFont="1" applyBorder="1" applyAlignment="1">
      <alignment horizontal="left" vertical="center" wrapText="1" indent="3"/>
    </xf>
    <xf numFmtId="0" fontId="7" fillId="0" borderId="5" xfId="0" applyFont="1" applyBorder="1" applyAlignment="1">
      <alignment horizontal="left" vertical="center" wrapText="1" indent="2"/>
    </xf>
    <xf numFmtId="0" fontId="7" fillId="0" borderId="7" xfId="4" applyFont="1" applyBorder="1" applyAlignment="1">
      <alignment horizontal="left" vertical="center" wrapText="1" indent="1"/>
    </xf>
    <xf numFmtId="0" fontId="7" fillId="0" borderId="11" xfId="0" applyFont="1" applyBorder="1" applyAlignment="1">
      <alignment horizontal="left" vertical="center" wrapText="1" indent="2"/>
    </xf>
    <xf numFmtId="0" fontId="7" fillId="0" borderId="0" xfId="0" applyFont="1" applyAlignment="1">
      <alignment horizontal="left" vertical="center" wrapText="1" indent="2"/>
    </xf>
    <xf numFmtId="0" fontId="7" fillId="0" borderId="10" xfId="4" applyFont="1" applyBorder="1" applyAlignment="1">
      <alignment vertical="center" wrapText="1"/>
    </xf>
    <xf numFmtId="0" fontId="38" fillId="0" borderId="0" xfId="5" applyFont="1" applyFill="1" applyAlignment="1">
      <alignment vertical="center"/>
    </xf>
    <xf numFmtId="0" fontId="7" fillId="0" borderId="0" xfId="2" applyFont="1" applyAlignment="1">
      <alignment vertical="center"/>
    </xf>
    <xf numFmtId="0" fontId="7" fillId="0" borderId="0" xfId="2" applyFont="1" applyAlignment="1">
      <alignment horizontal="center" vertical="center"/>
    </xf>
    <xf numFmtId="0" fontId="7" fillId="0" borderId="12" xfId="2" applyFont="1" applyBorder="1" applyAlignment="1">
      <alignment horizontal="left" vertical="center" wrapText="1" indent="2"/>
    </xf>
    <xf numFmtId="0" fontId="7" fillId="0" borderId="13" xfId="2" applyFont="1" applyBorder="1" applyAlignment="1">
      <alignment horizontal="left" vertical="center" wrapText="1" indent="2"/>
    </xf>
    <xf numFmtId="0" fontId="7" fillId="0" borderId="10" xfId="2" applyFont="1" applyBorder="1" applyAlignment="1">
      <alignment horizontal="left" vertical="center" wrapText="1" indent="2"/>
    </xf>
    <xf numFmtId="0" fontId="7" fillId="0" borderId="0" xfId="2" applyFont="1" applyAlignment="1">
      <alignment horizontal="left" vertical="center" wrapText="1" indent="1"/>
    </xf>
    <xf numFmtId="0" fontId="7" fillId="2" borderId="5" xfId="4" applyFont="1" applyFill="1" applyBorder="1" applyAlignment="1">
      <alignment horizontal="center" vertical="center" wrapText="1"/>
    </xf>
    <xf numFmtId="0" fontId="7" fillId="2" borderId="0" xfId="0" applyFont="1" applyFill="1">
      <alignment vertical="center"/>
    </xf>
    <xf numFmtId="38" fontId="7" fillId="0" borderId="2" xfId="1" applyFont="1" applyBorder="1" applyAlignment="1">
      <alignment horizontal="right" vertical="center" indent="1"/>
    </xf>
    <xf numFmtId="38" fontId="7" fillId="3" borderId="2" xfId="1" applyFont="1" applyFill="1" applyBorder="1" applyAlignment="1">
      <alignment horizontal="right" vertical="center" indent="1"/>
    </xf>
    <xf numFmtId="0" fontId="39" fillId="0" borderId="0" xfId="0" applyFont="1">
      <alignment vertical="center"/>
    </xf>
    <xf numFmtId="0" fontId="32" fillId="0" borderId="0" xfId="0" applyFont="1" applyAlignment="1">
      <alignment horizontal="center" vertical="center"/>
    </xf>
    <xf numFmtId="38" fontId="7" fillId="0" borderId="0" xfId="1" applyFont="1" applyAlignment="1">
      <alignment vertical="center"/>
    </xf>
    <xf numFmtId="0" fontId="40" fillId="0" borderId="0" xfId="0" applyFont="1">
      <alignment vertical="center"/>
    </xf>
    <xf numFmtId="0" fontId="7" fillId="8" borderId="0" xfId="0" applyFont="1" applyFill="1">
      <alignment vertical="center"/>
    </xf>
    <xf numFmtId="0" fontId="7" fillId="8" borderId="0" xfId="0" applyFont="1" applyFill="1" applyAlignment="1">
      <alignment horizontal="center" vertical="center"/>
    </xf>
    <xf numFmtId="0" fontId="7" fillId="8" borderId="0" xfId="0" applyFont="1" applyFill="1" applyAlignment="1">
      <alignment horizontal="right" vertical="center"/>
    </xf>
    <xf numFmtId="38" fontId="7" fillId="0" borderId="14" xfId="1" applyFont="1" applyBorder="1" applyAlignment="1">
      <alignment horizontal="right" vertical="center" indent="1"/>
    </xf>
    <xf numFmtId="0" fontId="7" fillId="0" borderId="11" xfId="0" applyFont="1" applyBorder="1" applyAlignment="1">
      <alignment horizontal="left" vertical="center" indent="1"/>
    </xf>
    <xf numFmtId="38" fontId="7" fillId="0" borderId="11" xfId="1" applyFont="1" applyBorder="1" applyAlignment="1">
      <alignment horizontal="right" vertical="center" indent="1"/>
    </xf>
    <xf numFmtId="0" fontId="7" fillId="8" borderId="11" xfId="0" applyFont="1" applyFill="1" applyBorder="1" applyAlignment="1">
      <alignment horizontal="center" vertical="center"/>
    </xf>
    <xf numFmtId="0" fontId="7" fillId="0" borderId="8" xfId="0" applyFont="1" applyBorder="1" applyAlignment="1">
      <alignment horizontal="right" vertical="center" indent="1"/>
    </xf>
    <xf numFmtId="0" fontId="7" fillId="0" borderId="2" xfId="0" applyFont="1" applyBorder="1" applyAlignment="1">
      <alignment horizontal="right" vertical="center" indent="1"/>
    </xf>
    <xf numFmtId="0" fontId="7" fillId="0" borderId="0" xfId="0" applyFont="1" applyAlignment="1">
      <alignment horizontal="right" vertical="center" indent="1"/>
    </xf>
    <xf numFmtId="38" fontId="7" fillId="0" borderId="0" xfId="1" applyFont="1">
      <alignment vertical="center"/>
    </xf>
    <xf numFmtId="0" fontId="7" fillId="0" borderId="5" xfId="0" applyFont="1" applyBorder="1" applyAlignment="1">
      <alignment horizontal="right" vertical="center" indent="1"/>
    </xf>
    <xf numFmtId="38" fontId="7" fillId="0" borderId="5" xfId="1" applyFont="1" applyBorder="1" applyAlignment="1">
      <alignment horizontal="right" vertical="center" indent="1"/>
    </xf>
    <xf numFmtId="0" fontId="7" fillId="0" borderId="4" xfId="0" applyFont="1" applyBorder="1" applyAlignment="1">
      <alignment horizontal="left" vertical="center" wrapText="1" indent="6"/>
    </xf>
    <xf numFmtId="0" fontId="7" fillId="0" borderId="11" xfId="2" applyFont="1" applyBorder="1" applyAlignment="1">
      <alignment horizontal="left" vertical="center" wrapText="1" indent="2"/>
    </xf>
    <xf numFmtId="0" fontId="7" fillId="0" borderId="12" xfId="2" applyFont="1" applyBorder="1" applyAlignment="1">
      <alignment horizontal="left" vertical="center" wrapText="1" indent="1"/>
    </xf>
    <xf numFmtId="0" fontId="7" fillId="0" borderId="10" xfId="2" applyFont="1" applyBorder="1" applyAlignment="1">
      <alignment horizontal="left" vertical="center" wrapText="1" indent="1"/>
    </xf>
    <xf numFmtId="0" fontId="7" fillId="0" borderId="0" xfId="2" applyFont="1" applyAlignment="1">
      <alignment horizontal="left" vertical="center" wrapText="1" indent="2"/>
    </xf>
    <xf numFmtId="0" fontId="7" fillId="0" borderId="6" xfId="0" applyFont="1" applyBorder="1" applyAlignment="1">
      <alignment horizontal="right" vertical="center" indent="1"/>
    </xf>
    <xf numFmtId="0" fontId="7" fillId="0" borderId="6" xfId="0" applyFont="1" applyBorder="1" applyAlignment="1">
      <alignment vertical="center" wrapText="1"/>
    </xf>
    <xf numFmtId="38" fontId="7" fillId="0" borderId="6" xfId="1" applyFont="1" applyBorder="1" applyAlignment="1">
      <alignment horizontal="right" vertical="center" indent="1"/>
    </xf>
    <xf numFmtId="0" fontId="7" fillId="0" borderId="4" xfId="0" applyFont="1" applyBorder="1">
      <alignment vertical="center"/>
    </xf>
    <xf numFmtId="38" fontId="7" fillId="0" borderId="4" xfId="0" applyNumberFormat="1" applyFont="1" applyBorder="1" applyAlignment="1">
      <alignment horizontal="right" vertical="center" indent="1"/>
    </xf>
    <xf numFmtId="0" fontId="7" fillId="0" borderId="4" xfId="0" applyFont="1" applyBorder="1" applyAlignment="1">
      <alignment horizontal="right" vertical="center" indent="1"/>
    </xf>
    <xf numFmtId="0" fontId="7" fillId="0" borderId="0" xfId="2" applyFont="1" applyAlignment="1">
      <alignment horizontal="center" vertical="center" wrapText="1"/>
    </xf>
    <xf numFmtId="0" fontId="7" fillId="0" borderId="0" xfId="2" applyFont="1" applyAlignment="1">
      <alignment horizontal="right" vertical="center" wrapText="1"/>
    </xf>
    <xf numFmtId="0" fontId="9" fillId="0" borderId="0" xfId="0" applyFont="1" applyAlignment="1">
      <alignment horizontal="left" vertical="center"/>
    </xf>
    <xf numFmtId="176" fontId="7" fillId="0" borderId="0"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7" fillId="4" borderId="1" xfId="0" applyFont="1" applyFill="1" applyBorder="1" applyAlignment="1">
      <alignment horizontal="center" vertical="center" wrapText="1"/>
    </xf>
    <xf numFmtId="0" fontId="2" fillId="0" borderId="2" xfId="0" applyFont="1" applyBorder="1">
      <alignment vertical="center"/>
    </xf>
    <xf numFmtId="0" fontId="2" fillId="0" borderId="15" xfId="0" applyFont="1" applyBorder="1">
      <alignment vertical="center"/>
    </xf>
    <xf numFmtId="0" fontId="2" fillId="0" borderId="15" xfId="0" applyFont="1" applyBorder="1" applyAlignment="1">
      <alignment horizontal="center" vertical="center"/>
    </xf>
    <xf numFmtId="0" fontId="2" fillId="0" borderId="0" xfId="0" applyFont="1" applyAlignment="1">
      <alignment horizontal="left" vertical="center" indent="1"/>
    </xf>
    <xf numFmtId="0" fontId="2" fillId="0" borderId="1" xfId="0" applyFont="1" applyBorder="1" applyAlignment="1">
      <alignment horizontal="left" vertical="center" indent="1"/>
    </xf>
    <xf numFmtId="0" fontId="2" fillId="0" borderId="1" xfId="0" applyFont="1" applyBorder="1" applyAlignment="1">
      <alignment horizontal="center" vertical="center"/>
    </xf>
    <xf numFmtId="0" fontId="2" fillId="0" borderId="1" xfId="0" applyFont="1" applyBorder="1">
      <alignment vertical="center"/>
    </xf>
    <xf numFmtId="0" fontId="7" fillId="2" borderId="0" xfId="0" applyFont="1" applyFill="1" applyAlignment="1">
      <alignment horizontal="center" vertical="center" wrapText="1"/>
    </xf>
    <xf numFmtId="0" fontId="7" fillId="0" borderId="2" xfId="0" applyFont="1" applyBorder="1" applyAlignment="1">
      <alignment horizontal="left" vertical="center" wrapText="1" indent="1"/>
    </xf>
    <xf numFmtId="0" fontId="7"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indent="1"/>
    </xf>
    <xf numFmtId="0" fontId="2" fillId="0" borderId="2" xfId="0" applyFont="1" applyBorder="1" applyAlignment="1">
      <alignment horizontal="center" vertical="center"/>
    </xf>
    <xf numFmtId="0" fontId="7" fillId="2" borderId="1" xfId="0" applyFont="1" applyFill="1" applyBorder="1" applyAlignment="1">
      <alignment horizontal="center" vertical="center" wrapText="1"/>
    </xf>
    <xf numFmtId="0" fontId="2" fillId="0" borderId="2" xfId="0" applyFont="1" applyBorder="1" applyAlignment="1">
      <alignment horizontal="left" vertical="center" wrapText="1" indent="1"/>
    </xf>
    <xf numFmtId="0" fontId="32" fillId="0" borderId="0" xfId="4" applyFont="1" applyAlignment="1">
      <alignment horizontal="center" vertical="center" wrapText="1"/>
    </xf>
    <xf numFmtId="0" fontId="32" fillId="0" borderId="0" xfId="0" applyFont="1" applyAlignment="1">
      <alignment horizontal="left" vertical="center" indent="2"/>
    </xf>
    <xf numFmtId="0" fontId="32" fillId="0" borderId="0" xfId="2" applyFont="1" applyAlignment="1">
      <alignment horizontal="center" vertical="center"/>
    </xf>
    <xf numFmtId="0" fontId="42" fillId="0" borderId="0" xfId="2" applyFont="1" applyAlignment="1">
      <alignment horizontal="center" vertical="center"/>
    </xf>
    <xf numFmtId="0" fontId="2" fillId="9" borderId="0" xfId="0" applyFont="1" applyFill="1">
      <alignment vertical="center"/>
    </xf>
    <xf numFmtId="0" fontId="2" fillId="9" borderId="2" xfId="0" applyFont="1" applyFill="1" applyBorder="1">
      <alignment vertical="center"/>
    </xf>
    <xf numFmtId="0" fontId="2" fillId="9" borderId="1" xfId="0" applyFont="1" applyFill="1" applyBorder="1">
      <alignment vertical="center"/>
    </xf>
    <xf numFmtId="0" fontId="7" fillId="9" borderId="0" xfId="0" applyFont="1" applyFill="1" applyAlignment="1">
      <alignment horizontal="right" vertical="center" wrapText="1" indent="1"/>
    </xf>
    <xf numFmtId="0" fontId="7" fillId="9" borderId="2" xfId="0" applyFont="1" applyFill="1" applyBorder="1" applyAlignment="1">
      <alignment horizontal="right" vertical="center" wrapText="1" indent="1"/>
    </xf>
    <xf numFmtId="176" fontId="7" fillId="9" borderId="2" xfId="1" applyNumberFormat="1" applyFont="1" applyFill="1" applyBorder="1" applyAlignment="1">
      <alignment horizontal="right" vertical="center" wrapText="1" indent="1"/>
    </xf>
    <xf numFmtId="177" fontId="7" fillId="9" borderId="2" xfId="1" applyNumberFormat="1" applyFont="1" applyFill="1" applyBorder="1" applyAlignment="1">
      <alignment horizontal="right" vertical="center" wrapText="1" indent="1"/>
    </xf>
    <xf numFmtId="178" fontId="7" fillId="9" borderId="2" xfId="1" applyNumberFormat="1" applyFont="1" applyFill="1" applyBorder="1" applyAlignment="1">
      <alignment horizontal="right" vertical="center" wrapText="1" indent="1"/>
    </xf>
    <xf numFmtId="38" fontId="7" fillId="9" borderId="2" xfId="1" applyFont="1" applyFill="1" applyBorder="1" applyAlignment="1">
      <alignment horizontal="right" vertical="center" wrapText="1" indent="1"/>
    </xf>
    <xf numFmtId="176" fontId="7" fillId="9" borderId="1" xfId="1" applyNumberFormat="1" applyFont="1" applyFill="1" applyBorder="1" applyAlignment="1">
      <alignment horizontal="right" vertical="center" wrapText="1" indent="1"/>
    </xf>
    <xf numFmtId="177" fontId="7" fillId="9" borderId="0" xfId="1" applyNumberFormat="1" applyFont="1" applyFill="1" applyBorder="1" applyAlignment="1">
      <alignment horizontal="right" vertical="center" wrapText="1" indent="1"/>
    </xf>
    <xf numFmtId="178" fontId="7" fillId="9" borderId="1" xfId="1" applyNumberFormat="1" applyFont="1" applyFill="1" applyBorder="1" applyAlignment="1">
      <alignment horizontal="right" vertical="center" wrapText="1" indent="1"/>
    </xf>
    <xf numFmtId="38" fontId="10" fillId="9" borderId="2" xfId="1" applyFont="1" applyFill="1" applyBorder="1" applyAlignment="1">
      <alignment horizontal="right" vertical="center" wrapText="1" indent="1"/>
    </xf>
    <xf numFmtId="38" fontId="10" fillId="9" borderId="1" xfId="1" applyFont="1" applyFill="1" applyBorder="1" applyAlignment="1">
      <alignment horizontal="right" vertical="center" wrapText="1" indent="1"/>
    </xf>
    <xf numFmtId="0" fontId="10" fillId="0" borderId="0" xfId="0" applyFont="1" applyAlignment="1">
      <alignment horizontal="center" vertical="center" wrapText="1"/>
    </xf>
    <xf numFmtId="38" fontId="2" fillId="3" borderId="0" xfId="1" applyFont="1" applyFill="1" applyAlignment="1">
      <alignment horizontal="right" vertical="center" indent="1"/>
    </xf>
    <xf numFmtId="38" fontId="2" fillId="0" borderId="0" xfId="1" applyFont="1" applyAlignment="1">
      <alignment horizontal="right" vertical="center" indent="1"/>
    </xf>
    <xf numFmtId="38" fontId="2" fillId="3" borderId="2" xfId="1" applyFont="1" applyFill="1" applyBorder="1" applyAlignment="1">
      <alignment horizontal="right" vertical="center" indent="1"/>
    </xf>
    <xf numFmtId="38" fontId="2" fillId="0" borderId="2" xfId="1" applyFont="1" applyBorder="1" applyAlignment="1">
      <alignment horizontal="right" vertical="center" indent="1"/>
    </xf>
    <xf numFmtId="38" fontId="2" fillId="3" borderId="1" xfId="1" applyFont="1" applyFill="1" applyBorder="1" applyAlignment="1">
      <alignment horizontal="right" vertical="center" indent="1"/>
    </xf>
    <xf numFmtId="38" fontId="2" fillId="0" borderId="1" xfId="1" applyFont="1" applyBorder="1" applyAlignment="1">
      <alignment horizontal="right" vertical="center" indent="1"/>
    </xf>
    <xf numFmtId="0" fontId="2" fillId="3" borderId="2" xfId="0" applyFont="1" applyFill="1" applyBorder="1" applyAlignment="1">
      <alignment horizontal="right" vertical="center" indent="1"/>
    </xf>
    <xf numFmtId="0" fontId="2" fillId="0" borderId="2" xfId="0" applyFont="1" applyBorder="1" applyAlignment="1">
      <alignment horizontal="right" vertical="center" indent="1"/>
    </xf>
    <xf numFmtId="0" fontId="2" fillId="3" borderId="1" xfId="0" applyFont="1" applyFill="1" applyBorder="1" applyAlignment="1">
      <alignment horizontal="right" vertical="center" indent="1"/>
    </xf>
    <xf numFmtId="0" fontId="2" fillId="0" borderId="1" xfId="0" applyFont="1" applyBorder="1" applyAlignment="1">
      <alignment horizontal="right" vertical="center" indent="1"/>
    </xf>
    <xf numFmtId="0" fontId="2" fillId="9" borderId="2" xfId="0" applyFont="1" applyFill="1" applyBorder="1" applyAlignment="1">
      <alignment horizontal="right" vertical="center" indent="1"/>
    </xf>
    <xf numFmtId="0" fontId="2" fillId="9" borderId="1" xfId="0" applyFont="1" applyFill="1" applyBorder="1" applyAlignment="1">
      <alignment horizontal="right" vertical="center" indent="1"/>
    </xf>
    <xf numFmtId="38" fontId="2" fillId="0" borderId="0" xfId="1" applyFont="1" applyFill="1" applyAlignment="1">
      <alignment horizontal="right" vertical="center" indent="1"/>
    </xf>
    <xf numFmtId="0" fontId="2" fillId="9" borderId="0" xfId="0" applyFont="1" applyFill="1" applyAlignment="1">
      <alignment horizontal="right" vertical="center" indent="1"/>
    </xf>
    <xf numFmtId="38" fontId="2" fillId="0" borderId="2" xfId="1" applyFont="1" applyFill="1" applyBorder="1" applyAlignment="1">
      <alignment horizontal="right" vertical="center" indent="1"/>
    </xf>
    <xf numFmtId="38" fontId="2" fillId="0" borderId="1" xfId="1" applyFont="1" applyFill="1" applyBorder="1" applyAlignment="1">
      <alignment horizontal="right" vertical="center" indent="1"/>
    </xf>
    <xf numFmtId="0" fontId="43" fillId="0" borderId="0" xfId="9">
      <alignment vertical="center"/>
    </xf>
    <xf numFmtId="0" fontId="40" fillId="0" borderId="0" xfId="0" applyFont="1" applyAlignment="1">
      <alignment vertical="center" wrapText="1"/>
    </xf>
    <xf numFmtId="0" fontId="19" fillId="0" borderId="0" xfId="3" applyFont="1" applyAlignment="1">
      <alignment vertical="center" wrapText="1"/>
    </xf>
    <xf numFmtId="0" fontId="7" fillId="0" borderId="4" xfId="0" applyFont="1" applyBorder="1" applyAlignment="1">
      <alignment horizontal="left" vertical="center" wrapText="1" indent="1"/>
    </xf>
    <xf numFmtId="0" fontId="7" fillId="0" borderId="6" xfId="0" applyFont="1" applyBorder="1" applyAlignment="1">
      <alignment horizontal="left" vertical="center" wrapText="1" indent="3"/>
    </xf>
    <xf numFmtId="0" fontId="7" fillId="0" borderId="0" xfId="0" applyFont="1" applyAlignment="1">
      <alignment horizontal="center" vertical="center"/>
    </xf>
    <xf numFmtId="0" fontId="7" fillId="0" borderId="16" xfId="2" applyFont="1" applyBorder="1" applyAlignment="1">
      <alignment horizontal="left" vertical="center" wrapText="1" indent="2"/>
    </xf>
    <xf numFmtId="0" fontId="7" fillId="0" borderId="2" xfId="2" applyFont="1" applyBorder="1" applyAlignment="1">
      <alignment horizontal="left" vertical="center" wrapText="1" indent="2"/>
    </xf>
    <xf numFmtId="0" fontId="7" fillId="9" borderId="2" xfId="0" applyFont="1" applyFill="1" applyBorder="1" applyAlignment="1">
      <alignment horizontal="right" vertical="center" indent="1"/>
    </xf>
    <xf numFmtId="180" fontId="2" fillId="0" borderId="0" xfId="0" applyNumberFormat="1" applyFont="1" applyAlignment="1">
      <alignment horizontal="right" vertical="center" indent="1"/>
    </xf>
    <xf numFmtId="0" fontId="2" fillId="0" borderId="0" xfId="0" applyFont="1" applyAlignment="1">
      <alignment horizontal="left" vertical="center" wrapText="1" indent="1"/>
    </xf>
    <xf numFmtId="38" fontId="7" fillId="0" borderId="9" xfId="1" applyFont="1" applyBorder="1" applyAlignment="1">
      <alignment horizontal="right" vertical="center" indent="1"/>
    </xf>
    <xf numFmtId="0" fontId="7" fillId="0" borderId="0" xfId="0" applyFont="1" applyAlignment="1">
      <alignment horizontal="left" vertical="center" wrapText="1" indent="3"/>
    </xf>
    <xf numFmtId="0" fontId="7" fillId="2" borderId="0" xfId="4" applyFont="1" applyFill="1" applyAlignment="1">
      <alignment horizontal="center" vertical="center" wrapText="1"/>
    </xf>
    <xf numFmtId="0" fontId="7" fillId="2" borderId="0" xfId="2" applyFont="1" applyFill="1" applyAlignment="1">
      <alignment horizontal="center" vertical="center" wrapText="1"/>
    </xf>
    <xf numFmtId="0" fontId="7" fillId="2" borderId="5" xfId="2" applyFont="1" applyFill="1" applyBorder="1" applyAlignment="1">
      <alignment horizontal="center" vertical="center" wrapText="1"/>
    </xf>
    <xf numFmtId="0" fontId="7" fillId="0" borderId="2" xfId="0" applyFont="1" applyBorder="1" applyAlignment="1">
      <alignment horizontal="center" vertical="center"/>
    </xf>
    <xf numFmtId="0" fontId="7" fillId="0" borderId="8" xfId="0" applyFont="1" applyBorder="1" applyAlignment="1">
      <alignment horizontal="left" vertical="center" indent="1"/>
    </xf>
    <xf numFmtId="0" fontId="7" fillId="0" borderId="2" xfId="0" applyFont="1" applyBorder="1" applyAlignment="1">
      <alignment horizontal="left" vertical="center" indent="1"/>
    </xf>
    <xf numFmtId="0" fontId="7" fillId="0" borderId="9" xfId="0" applyFont="1" applyBorder="1" applyAlignment="1">
      <alignment horizontal="left" vertical="center" indent="1"/>
    </xf>
    <xf numFmtId="0" fontId="7" fillId="0" borderId="14" xfId="0" applyFont="1" applyBorder="1" applyAlignment="1">
      <alignment horizontal="left" vertical="center" indent="1"/>
    </xf>
    <xf numFmtId="0" fontId="7" fillId="0" borderId="6" xfId="0" applyFont="1" applyBorder="1" applyAlignment="1">
      <alignment horizontal="left" vertical="center" wrapText="1" indent="1"/>
    </xf>
    <xf numFmtId="38" fontId="7" fillId="10" borderId="2" xfId="1" applyFont="1" applyFill="1" applyBorder="1" applyAlignment="1">
      <alignment horizontal="right" vertical="center" indent="1"/>
    </xf>
    <xf numFmtId="38" fontId="7" fillId="10" borderId="9" xfId="1" applyFont="1" applyFill="1" applyBorder="1" applyAlignment="1">
      <alignment horizontal="right" vertical="center" indent="1"/>
    </xf>
    <xf numFmtId="38" fontId="7" fillId="10" borderId="11" xfId="1" applyFont="1" applyFill="1" applyBorder="1" applyAlignment="1">
      <alignment horizontal="right" vertical="center" indent="1"/>
    </xf>
    <xf numFmtId="0" fontId="7" fillId="0" borderId="8" xfId="0" applyFont="1" applyBorder="1" applyAlignment="1">
      <alignment horizontal="left" vertical="center" wrapText="1" indent="1"/>
    </xf>
    <xf numFmtId="38" fontId="7" fillId="10" borderId="14" xfId="1" applyFont="1" applyFill="1" applyBorder="1" applyAlignment="1">
      <alignment horizontal="right" vertical="center" indent="1"/>
    </xf>
    <xf numFmtId="0" fontId="7" fillId="10" borderId="8" xfId="0" applyFont="1" applyFill="1" applyBorder="1" applyAlignment="1">
      <alignment horizontal="right" vertical="center" indent="1"/>
    </xf>
    <xf numFmtId="0" fontId="7" fillId="10" borderId="2" xfId="0" applyFont="1" applyFill="1" applyBorder="1" applyAlignment="1">
      <alignment horizontal="right" vertical="center" indent="1"/>
    </xf>
    <xf numFmtId="2" fontId="7" fillId="0" borderId="2" xfId="0" applyNumberFormat="1" applyFont="1" applyBorder="1" applyAlignment="1">
      <alignment horizontal="right" vertical="center" indent="1"/>
    </xf>
    <xf numFmtId="0" fontId="7" fillId="0" borderId="0" xfId="6" applyFont="1" applyAlignment="1">
      <alignment vertical="center"/>
    </xf>
    <xf numFmtId="0" fontId="7" fillId="7" borderId="0" xfId="6" applyFont="1" applyFill="1" applyAlignment="1">
      <alignment horizontal="center" vertical="center" wrapText="1"/>
    </xf>
    <xf numFmtId="0" fontId="7" fillId="0" borderId="0" xfId="6" applyFont="1" applyAlignment="1">
      <alignment horizontal="center" vertical="center" wrapText="1"/>
    </xf>
    <xf numFmtId="0" fontId="7" fillId="0" borderId="2" xfId="6" applyFont="1" applyBorder="1" applyAlignment="1">
      <alignment vertical="center" wrapText="1"/>
    </xf>
    <xf numFmtId="0" fontId="7" fillId="0" borderId="2" xfId="6" applyFont="1" applyBorder="1" applyAlignment="1">
      <alignment horizontal="left" vertical="center" wrapText="1" indent="2"/>
    </xf>
    <xf numFmtId="0" fontId="7" fillId="0" borderId="6" xfId="6" applyFont="1" applyBorder="1" applyAlignment="1">
      <alignment horizontal="left" vertical="center" wrapText="1" indent="2"/>
    </xf>
    <xf numFmtId="0" fontId="7" fillId="0" borderId="4" xfId="6" applyFont="1" applyBorder="1" applyAlignment="1">
      <alignment horizontal="left" vertical="center" wrapText="1" indent="2"/>
    </xf>
    <xf numFmtId="0" fontId="7" fillId="0" borderId="5" xfId="6" applyFont="1" applyBorder="1" applyAlignment="1">
      <alignment horizontal="left" vertical="center" wrapText="1"/>
    </xf>
    <xf numFmtId="0" fontId="7" fillId="0" borderId="4" xfId="6" applyFont="1" applyBorder="1" applyAlignment="1">
      <alignment horizontal="left" vertical="center" wrapText="1"/>
    </xf>
    <xf numFmtId="0" fontId="7" fillId="0" borderId="0" xfId="6" applyFont="1" applyAlignment="1">
      <alignment vertical="center" wrapText="1"/>
    </xf>
    <xf numFmtId="0" fontId="7" fillId="0" borderId="4" xfId="6" applyFont="1" applyBorder="1" applyAlignment="1">
      <alignment vertical="center" wrapText="1"/>
    </xf>
    <xf numFmtId="38" fontId="7" fillId="0" borderId="0" xfId="7" applyFont="1" applyFill="1" applyBorder="1" applyAlignment="1">
      <alignment horizontal="right" vertical="center" wrapText="1"/>
    </xf>
    <xf numFmtId="0" fontId="44" fillId="0" borderId="0" xfId="6" applyFont="1" applyAlignment="1">
      <alignment vertical="center"/>
    </xf>
    <xf numFmtId="0" fontId="34" fillId="2" borderId="18" xfId="4" applyFont="1" applyFill="1" applyBorder="1" applyAlignment="1">
      <alignment horizontal="center" vertical="center"/>
    </xf>
    <xf numFmtId="0" fontId="7" fillId="2" borderId="18" xfId="4" applyFont="1" applyFill="1" applyBorder="1" applyAlignment="1">
      <alignment horizontal="center" vertical="center" wrapText="1"/>
    </xf>
    <xf numFmtId="0" fontId="39" fillId="0" borderId="0" xfId="0" applyFont="1" applyAlignment="1">
      <alignment horizontal="center" vertical="center"/>
    </xf>
    <xf numFmtId="0" fontId="45" fillId="0" borderId="0" xfId="0" applyFont="1">
      <alignment vertical="center"/>
    </xf>
    <xf numFmtId="0" fontId="46" fillId="0" borderId="0" xfId="9" applyFont="1">
      <alignment vertical="center"/>
    </xf>
    <xf numFmtId="0" fontId="7" fillId="8" borderId="0" xfId="0" applyFont="1" applyFill="1" applyAlignment="1">
      <alignment horizontal="center" vertical="center" wrapText="1"/>
    </xf>
    <xf numFmtId="180" fontId="7" fillId="0" borderId="0" xfId="0" applyNumberFormat="1" applyFont="1">
      <alignment vertical="center"/>
    </xf>
    <xf numFmtId="0" fontId="47" fillId="0" borderId="0" xfId="0" applyFont="1" applyAlignment="1">
      <alignment horizontal="center" vertical="center"/>
    </xf>
    <xf numFmtId="0" fontId="40" fillId="0" borderId="0" xfId="0" applyFont="1" applyAlignment="1">
      <alignment horizontal="left" vertical="center"/>
    </xf>
    <xf numFmtId="0" fontId="47" fillId="0" borderId="0" xfId="0" applyFont="1">
      <alignment vertical="center"/>
    </xf>
    <xf numFmtId="0" fontId="7" fillId="0" borderId="0" xfId="0" applyFont="1" applyAlignment="1">
      <alignment horizontal="right" vertical="top"/>
    </xf>
    <xf numFmtId="0" fontId="7" fillId="5" borderId="2" xfId="0" applyFont="1" applyFill="1" applyBorder="1" applyAlignment="1">
      <alignment horizontal="left" vertical="center" wrapText="1" indent="1"/>
    </xf>
    <xf numFmtId="0" fontId="7" fillId="0" borderId="2" xfId="0" applyFont="1" applyBorder="1">
      <alignment vertical="center"/>
    </xf>
    <xf numFmtId="38" fontId="7" fillId="5" borderId="2" xfId="1" applyFont="1" applyFill="1" applyBorder="1" applyAlignment="1">
      <alignment horizontal="right" vertical="center" wrapText="1" indent="1"/>
    </xf>
    <xf numFmtId="3" fontId="7" fillId="3" borderId="2" xfId="0" applyNumberFormat="1" applyFont="1" applyFill="1" applyBorder="1" applyAlignment="1">
      <alignment horizontal="right" vertical="center" wrapText="1" indent="1"/>
    </xf>
    <xf numFmtId="0" fontId="7" fillId="5" borderId="1" xfId="0" applyFont="1" applyFill="1" applyBorder="1" applyAlignment="1">
      <alignment horizontal="left" vertical="center" wrapText="1" indent="1"/>
    </xf>
    <xf numFmtId="0" fontId="7" fillId="0" borderId="15" xfId="0" applyFont="1" applyBorder="1">
      <alignment vertical="center"/>
    </xf>
    <xf numFmtId="0" fontId="7" fillId="0" borderId="15" xfId="0" applyFont="1" applyBorder="1" applyAlignment="1">
      <alignment horizontal="center" vertical="center"/>
    </xf>
    <xf numFmtId="38" fontId="7" fillId="3" borderId="1" xfId="1" applyFont="1" applyFill="1" applyBorder="1" applyAlignment="1">
      <alignment horizontal="right" vertical="center" wrapText="1" indent="1"/>
    </xf>
    <xf numFmtId="38" fontId="7" fillId="5" borderId="1" xfId="1" applyFont="1" applyFill="1" applyBorder="1" applyAlignment="1">
      <alignment horizontal="right" vertical="center" wrapText="1" indent="1"/>
    </xf>
    <xf numFmtId="0" fontId="7" fillId="0" borderId="0" xfId="0" applyFont="1" applyAlignment="1">
      <alignment horizontal="left" vertical="center" indent="1"/>
    </xf>
    <xf numFmtId="0" fontId="7" fillId="3" borderId="0" xfId="0" applyFont="1" applyFill="1" applyAlignment="1">
      <alignment horizontal="right" vertical="center" indent="1"/>
    </xf>
    <xf numFmtId="0" fontId="7" fillId="3" borderId="2" xfId="0" applyFont="1" applyFill="1" applyBorder="1" applyAlignment="1">
      <alignment horizontal="right" vertical="center" indent="1"/>
    </xf>
    <xf numFmtId="179" fontId="7" fillId="3" borderId="2" xfId="0" applyNumberFormat="1" applyFont="1" applyFill="1" applyBorder="1" applyAlignment="1">
      <alignment horizontal="right" vertical="center" indent="1"/>
    </xf>
    <xf numFmtId="179" fontId="7" fillId="0" borderId="2" xfId="0" applyNumberFormat="1" applyFont="1" applyBorder="1" applyAlignment="1">
      <alignment horizontal="right" vertical="center" indent="1"/>
    </xf>
    <xf numFmtId="0" fontId="7" fillId="0" borderId="1" xfId="0" applyFont="1" applyBorder="1" applyAlignment="1">
      <alignment horizontal="left" vertical="center" indent="1"/>
    </xf>
    <xf numFmtId="0" fontId="7" fillId="0" borderId="1" xfId="0" applyFont="1" applyBorder="1" applyAlignment="1">
      <alignment horizontal="center" vertical="center"/>
    </xf>
    <xf numFmtId="0" fontId="7" fillId="0" borderId="1" xfId="0" applyFont="1" applyBorder="1">
      <alignment vertical="center"/>
    </xf>
    <xf numFmtId="38" fontId="7" fillId="3" borderId="0" xfId="1" applyFont="1" applyFill="1" applyAlignment="1">
      <alignment horizontal="right" vertical="center" indent="1"/>
    </xf>
    <xf numFmtId="38" fontId="7" fillId="0" borderId="0" xfId="1" applyFont="1" applyAlignment="1">
      <alignment horizontal="right" vertical="center" indent="1"/>
    </xf>
    <xf numFmtId="0" fontId="7" fillId="9" borderId="0" xfId="0" applyFont="1" applyFill="1">
      <alignment vertical="center"/>
    </xf>
    <xf numFmtId="0" fontId="7" fillId="9" borderId="2" xfId="0" applyFont="1" applyFill="1" applyBorder="1">
      <alignment vertical="center"/>
    </xf>
    <xf numFmtId="38" fontId="7" fillId="3" borderId="1" xfId="1" applyFont="1" applyFill="1" applyBorder="1" applyAlignment="1">
      <alignment horizontal="right" vertical="center" indent="1"/>
    </xf>
    <xf numFmtId="38" fontId="7" fillId="0" borderId="1" xfId="1" applyFont="1" applyBorder="1" applyAlignment="1">
      <alignment horizontal="right" vertical="center" indent="1"/>
    </xf>
    <xf numFmtId="0" fontId="7" fillId="9" borderId="1" xfId="0" applyFont="1" applyFill="1" applyBorder="1">
      <alignment vertical="center"/>
    </xf>
    <xf numFmtId="0" fontId="7" fillId="9" borderId="1" xfId="0" applyFont="1" applyFill="1" applyBorder="1" applyAlignment="1">
      <alignment horizontal="right" vertical="center" indent="1"/>
    </xf>
    <xf numFmtId="0" fontId="7" fillId="0" borderId="5" xfId="6" applyFont="1" applyBorder="1" applyAlignment="1">
      <alignment horizontal="left" vertical="center" wrapText="1" indent="2"/>
    </xf>
    <xf numFmtId="0" fontId="7" fillId="0" borderId="0" xfId="4" applyFont="1" applyAlignment="1">
      <alignment vertical="center"/>
    </xf>
    <xf numFmtId="0" fontId="34" fillId="0" borderId="0" xfId="0" applyFont="1" applyAlignment="1">
      <alignment horizontal="left" vertical="center" indent="1"/>
    </xf>
    <xf numFmtId="2" fontId="7" fillId="10" borderId="8" xfId="0" applyNumberFormat="1" applyFont="1" applyFill="1" applyBorder="1" applyAlignment="1">
      <alignment horizontal="right" vertical="center" indent="1"/>
    </xf>
    <xf numFmtId="2" fontId="7" fillId="0" borderId="8" xfId="0" applyNumberFormat="1" applyFont="1" applyBorder="1" applyAlignment="1">
      <alignment horizontal="right" vertical="center" indent="1"/>
    </xf>
    <xf numFmtId="2" fontId="7" fillId="10" borderId="2" xfId="0" applyNumberFormat="1" applyFont="1" applyFill="1" applyBorder="1" applyAlignment="1">
      <alignment horizontal="right" vertical="center" indent="1"/>
    </xf>
    <xf numFmtId="2" fontId="7" fillId="10" borderId="9" xfId="0" applyNumberFormat="1" applyFont="1" applyFill="1" applyBorder="1" applyAlignment="1">
      <alignment horizontal="right" vertical="center" indent="1"/>
    </xf>
    <xf numFmtId="2" fontId="7" fillId="0" borderId="9" xfId="0" applyNumberFormat="1" applyFont="1" applyBorder="1" applyAlignment="1">
      <alignment horizontal="right" vertical="center" indent="1"/>
    </xf>
    <xf numFmtId="2" fontId="7" fillId="10" borderId="0" xfId="0" applyNumberFormat="1" applyFont="1" applyFill="1" applyAlignment="1">
      <alignment horizontal="right" vertical="center" indent="1"/>
    </xf>
    <xf numFmtId="2" fontId="7" fillId="0" borderId="0" xfId="0" applyNumberFormat="1" applyFont="1" applyAlignment="1">
      <alignment horizontal="right" vertical="center" indent="1"/>
    </xf>
    <xf numFmtId="3" fontId="10" fillId="3" borderId="2" xfId="0" applyNumberFormat="1" applyFont="1" applyFill="1" applyBorder="1" applyAlignment="1">
      <alignment horizontal="right" vertical="center" wrapText="1" indent="1"/>
    </xf>
    <xf numFmtId="38" fontId="10" fillId="3" borderId="2" xfId="0" applyNumberFormat="1" applyFont="1" applyFill="1" applyBorder="1" applyAlignment="1">
      <alignment horizontal="right" vertical="center" wrapText="1" indent="1"/>
    </xf>
    <xf numFmtId="177" fontId="7" fillId="5" borderId="2" xfId="1" applyNumberFormat="1" applyFont="1" applyFill="1" applyBorder="1" applyAlignment="1">
      <alignment horizontal="right" vertical="center" wrapText="1" indent="1"/>
    </xf>
    <xf numFmtId="177" fontId="7" fillId="3" borderId="1" xfId="1" applyNumberFormat="1" applyFont="1" applyFill="1" applyBorder="1" applyAlignment="1">
      <alignment horizontal="right" vertical="center" wrapText="1" indent="1"/>
    </xf>
    <xf numFmtId="177" fontId="7" fillId="0" borderId="1" xfId="1" applyNumberFormat="1" applyFont="1" applyFill="1" applyBorder="1" applyAlignment="1">
      <alignment horizontal="right" vertical="center" wrapText="1" indent="1"/>
    </xf>
    <xf numFmtId="2" fontId="7" fillId="3" borderId="0" xfId="0" applyNumberFormat="1" applyFont="1" applyFill="1" applyAlignment="1">
      <alignment horizontal="right" vertical="center" indent="1"/>
    </xf>
    <xf numFmtId="2" fontId="7" fillId="3" borderId="2" xfId="0" applyNumberFormat="1" applyFont="1" applyFill="1" applyBorder="1" applyAlignment="1">
      <alignment horizontal="right" vertical="center" indent="1"/>
    </xf>
    <xf numFmtId="2" fontId="7" fillId="3" borderId="1" xfId="0" applyNumberFormat="1" applyFont="1" applyFill="1" applyBorder="1" applyAlignment="1">
      <alignment horizontal="right" vertical="center" indent="1"/>
    </xf>
    <xf numFmtId="2" fontId="7" fillId="0" borderId="1" xfId="0" applyNumberFormat="1" applyFont="1" applyBorder="1" applyAlignment="1">
      <alignment horizontal="right" vertical="center" indent="1"/>
    </xf>
    <xf numFmtId="2" fontId="2" fillId="3" borderId="0" xfId="0" applyNumberFormat="1" applyFont="1" applyFill="1" applyAlignment="1">
      <alignment horizontal="right" vertical="center" indent="1"/>
    </xf>
    <xf numFmtId="2" fontId="2" fillId="0" borderId="0" xfId="0" applyNumberFormat="1" applyFont="1" applyAlignment="1">
      <alignment horizontal="right" vertical="center" indent="1"/>
    </xf>
    <xf numFmtId="2" fontId="2" fillId="3" borderId="2" xfId="0" applyNumberFormat="1" applyFont="1" applyFill="1" applyBorder="1" applyAlignment="1">
      <alignment horizontal="right" vertical="center" indent="1"/>
    </xf>
    <xf numFmtId="2" fontId="2" fillId="0" borderId="2" xfId="0" applyNumberFormat="1" applyFont="1" applyBorder="1" applyAlignment="1">
      <alignment horizontal="right" vertical="center" indent="1"/>
    </xf>
    <xf numFmtId="2" fontId="2" fillId="3" borderId="1" xfId="0" applyNumberFormat="1" applyFont="1" applyFill="1" applyBorder="1" applyAlignment="1">
      <alignment horizontal="right" vertical="center" indent="1"/>
    </xf>
    <xf numFmtId="2" fontId="2" fillId="0" borderId="1" xfId="0" applyNumberFormat="1" applyFont="1" applyBorder="1" applyAlignment="1">
      <alignment horizontal="right" vertical="center" indent="1"/>
    </xf>
    <xf numFmtId="181" fontId="7" fillId="0" borderId="4" xfId="1" applyNumberFormat="1" applyFont="1" applyBorder="1" applyAlignment="1">
      <alignment horizontal="left" vertical="center" wrapText="1" indent="1"/>
    </xf>
    <xf numFmtId="181" fontId="7" fillId="0" borderId="5" xfId="1" applyNumberFormat="1" applyFont="1" applyBorder="1" applyAlignment="1">
      <alignment horizontal="left" vertical="center" wrapText="1" indent="2"/>
    </xf>
    <xf numFmtId="181" fontId="7" fillId="0" borderId="6" xfId="1" applyNumberFormat="1" applyFont="1" applyBorder="1" applyAlignment="1">
      <alignment horizontal="left" vertical="center" wrapText="1" indent="1"/>
    </xf>
    <xf numFmtId="181" fontId="7" fillId="0" borderId="4" xfId="1" applyNumberFormat="1" applyFont="1" applyBorder="1" applyAlignment="1">
      <alignment horizontal="left" vertical="center" wrapText="1" indent="2"/>
    </xf>
    <xf numFmtId="181" fontId="7" fillId="0" borderId="6" xfId="1" applyNumberFormat="1" applyFont="1" applyBorder="1" applyAlignment="1">
      <alignment horizontal="left" vertical="center" wrapText="1" indent="2"/>
    </xf>
    <xf numFmtId="181" fontId="7" fillId="0" borderId="0" xfId="1" applyNumberFormat="1" applyFont="1" applyAlignment="1">
      <alignment horizontal="left" vertical="center" wrapText="1" indent="1"/>
    </xf>
    <xf numFmtId="182" fontId="7" fillId="0" borderId="2" xfId="0" applyNumberFormat="1" applyFont="1" applyBorder="1" applyAlignment="1">
      <alignment horizontal="right" vertical="center" indent="1"/>
    </xf>
    <xf numFmtId="182" fontId="7" fillId="0" borderId="9" xfId="0" applyNumberFormat="1" applyFont="1" applyBorder="1" applyAlignment="1">
      <alignment horizontal="right" vertical="center" indent="1"/>
    </xf>
    <xf numFmtId="182" fontId="7" fillId="0" borderId="8" xfId="0" applyNumberFormat="1" applyFont="1" applyBorder="1" applyAlignment="1">
      <alignment horizontal="right" vertical="center" indent="1"/>
    </xf>
    <xf numFmtId="182" fontId="7" fillId="10" borderId="8" xfId="0" applyNumberFormat="1" applyFont="1" applyFill="1" applyBorder="1" applyAlignment="1">
      <alignment horizontal="right" vertical="center" indent="1"/>
    </xf>
    <xf numFmtId="182" fontId="7" fillId="10" borderId="2" xfId="0" applyNumberFormat="1" applyFont="1" applyFill="1" applyBorder="1" applyAlignment="1">
      <alignment horizontal="right" vertical="center" indent="1"/>
    </xf>
    <xf numFmtId="182" fontId="7" fillId="0" borderId="6" xfId="0" applyNumberFormat="1" applyFont="1" applyBorder="1" applyAlignment="1">
      <alignment horizontal="right" vertical="center" indent="1"/>
    </xf>
    <xf numFmtId="182" fontId="7" fillId="10" borderId="6" xfId="0" applyNumberFormat="1" applyFont="1" applyFill="1" applyBorder="1" applyAlignment="1">
      <alignment horizontal="right" vertical="center" indent="1"/>
    </xf>
    <xf numFmtId="182" fontId="7" fillId="0" borderId="4" xfId="0" applyNumberFormat="1" applyFont="1" applyBorder="1" applyAlignment="1">
      <alignment horizontal="right" vertical="center" indent="1"/>
    </xf>
    <xf numFmtId="182" fontId="7" fillId="10" borderId="4" xfId="0" applyNumberFormat="1" applyFont="1" applyFill="1" applyBorder="1" applyAlignment="1">
      <alignment horizontal="right" vertical="center" indent="1"/>
    </xf>
    <xf numFmtId="182" fontId="7" fillId="10" borderId="9" xfId="0" applyNumberFormat="1" applyFont="1" applyFill="1" applyBorder="1" applyAlignment="1">
      <alignment horizontal="right" vertical="center" indent="1"/>
    </xf>
    <xf numFmtId="38" fontId="34" fillId="0" borderId="14" xfId="0" applyNumberFormat="1" applyFont="1" applyBorder="1" applyAlignment="1">
      <alignment horizontal="right" vertical="center" indent="1"/>
    </xf>
    <xf numFmtId="0" fontId="7" fillId="0" borderId="0" xfId="0" applyFont="1" applyAlignment="1">
      <alignment horizontal="left" vertical="center"/>
    </xf>
    <xf numFmtId="0" fontId="50" fillId="0" borderId="0" xfId="4" applyFont="1" applyAlignment="1">
      <alignment vertical="center"/>
    </xf>
    <xf numFmtId="2" fontId="7" fillId="0" borderId="5" xfId="0" applyNumberFormat="1" applyFont="1" applyBorder="1" applyAlignment="1">
      <alignment horizontal="right" vertical="center" indent="1"/>
    </xf>
    <xf numFmtId="0" fontId="49" fillId="0" borderId="0" xfId="3" applyFont="1" applyAlignment="1">
      <alignment vertical="top" wrapText="1"/>
    </xf>
    <xf numFmtId="0" fontId="40" fillId="0" borderId="0" xfId="4" applyFont="1" applyAlignment="1">
      <alignment horizontal="left" vertical="center" wrapText="1"/>
    </xf>
    <xf numFmtId="0" fontId="40" fillId="0" borderId="0" xfId="2" applyFont="1" applyAlignment="1">
      <alignment vertical="center"/>
    </xf>
    <xf numFmtId="0" fontId="40" fillId="0" borderId="0" xfId="6" applyFont="1" applyAlignment="1">
      <alignment vertical="center"/>
    </xf>
    <xf numFmtId="38" fontId="7" fillId="0" borderId="14" xfId="1" applyFont="1" applyFill="1" applyBorder="1" applyAlignment="1">
      <alignment horizontal="right" vertical="center" indent="1"/>
    </xf>
    <xf numFmtId="38" fontId="7" fillId="0" borderId="2" xfId="1" applyFont="1" applyFill="1" applyBorder="1" applyAlignment="1">
      <alignment horizontal="right" vertical="center" indent="1"/>
    </xf>
    <xf numFmtId="38" fontId="7" fillId="0" borderId="11" xfId="1" applyFont="1" applyFill="1" applyBorder="1" applyAlignment="1">
      <alignment horizontal="right" vertical="center" indent="1"/>
    </xf>
    <xf numFmtId="38" fontId="7" fillId="0" borderId="9" xfId="1" applyFont="1" applyFill="1" applyBorder="1" applyAlignment="1">
      <alignment horizontal="right" vertical="center" indent="1"/>
    </xf>
    <xf numFmtId="3" fontId="10" fillId="0" borderId="2" xfId="0" applyNumberFormat="1" applyFont="1" applyBorder="1" applyAlignment="1">
      <alignment horizontal="right" vertical="center" wrapText="1" indent="1"/>
    </xf>
    <xf numFmtId="38" fontId="10" fillId="0" borderId="2" xfId="1" applyFont="1" applyFill="1" applyBorder="1" applyAlignment="1">
      <alignment horizontal="right" vertical="center" wrapText="1" indent="1"/>
    </xf>
    <xf numFmtId="38" fontId="10" fillId="0" borderId="2" xfId="0" applyNumberFormat="1" applyFont="1" applyBorder="1" applyAlignment="1">
      <alignment horizontal="right" vertical="center" wrapText="1" indent="1"/>
    </xf>
    <xf numFmtId="38" fontId="10" fillId="0" borderId="1" xfId="1" applyFont="1" applyFill="1" applyBorder="1" applyAlignment="1">
      <alignment horizontal="right" vertical="center" wrapText="1" indent="1"/>
    </xf>
    <xf numFmtId="3" fontId="7" fillId="0" borderId="2" xfId="0" applyNumberFormat="1" applyFont="1" applyBorder="1" applyAlignment="1">
      <alignment horizontal="right" vertical="center" wrapText="1" indent="1"/>
    </xf>
    <xf numFmtId="38" fontId="7" fillId="0" borderId="1" xfId="1" applyFont="1" applyFill="1" applyBorder="1" applyAlignment="1">
      <alignment horizontal="right" vertical="center" wrapText="1" indent="1"/>
    </xf>
    <xf numFmtId="38" fontId="7" fillId="0" borderId="0" xfId="1" applyFont="1" applyFill="1" applyAlignment="1">
      <alignment horizontal="right" vertical="center" indent="1"/>
    </xf>
    <xf numFmtId="38" fontId="7" fillId="0" borderId="1" xfId="1" applyFont="1" applyFill="1" applyBorder="1" applyAlignment="1">
      <alignment horizontal="right" vertical="center" indent="1"/>
    </xf>
    <xf numFmtId="0" fontId="7" fillId="0" borderId="0" xfId="6" applyFont="1" applyAlignment="1">
      <alignment horizontal="right" vertical="center"/>
    </xf>
    <xf numFmtId="0" fontId="33" fillId="0" borderId="0" xfId="4" applyFont="1" applyAlignment="1">
      <alignment vertical="center"/>
    </xf>
    <xf numFmtId="0" fontId="51" fillId="0" borderId="0" xfId="6" applyFont="1" applyAlignment="1">
      <alignment vertical="center"/>
    </xf>
    <xf numFmtId="0" fontId="32" fillId="0" borderId="0" xfId="0" applyFont="1" applyAlignment="1">
      <alignment horizontal="left" vertical="center"/>
    </xf>
    <xf numFmtId="38" fontId="7" fillId="0" borderId="0" xfId="2" applyNumberFormat="1" applyFont="1" applyAlignment="1">
      <alignment vertical="center"/>
    </xf>
    <xf numFmtId="3" fontId="7" fillId="0" borderId="0" xfId="2" applyNumberFormat="1" applyFont="1" applyAlignment="1">
      <alignment vertical="center"/>
    </xf>
    <xf numFmtId="0" fontId="52" fillId="0" borderId="0" xfId="6" applyFont="1" applyAlignment="1">
      <alignment vertical="center"/>
    </xf>
    <xf numFmtId="183" fontId="7" fillId="3" borderId="4" xfId="1" applyNumberFormat="1" applyFont="1" applyFill="1" applyBorder="1" applyAlignment="1">
      <alignment horizontal="right" vertical="center" wrapText="1" indent="1"/>
    </xf>
    <xf numFmtId="183" fontId="7" fillId="0" borderId="4" xfId="1" applyNumberFormat="1" applyFont="1" applyFill="1" applyBorder="1" applyAlignment="1">
      <alignment horizontal="right" vertical="center" wrapText="1" indent="1"/>
    </xf>
    <xf numFmtId="183" fontId="7" fillId="3" borderId="5" xfId="1" applyNumberFormat="1" applyFont="1" applyFill="1" applyBorder="1" applyAlignment="1">
      <alignment horizontal="right" vertical="center" wrapText="1" indent="1"/>
    </xf>
    <xf numFmtId="183" fontId="7" fillId="0" borderId="5" xfId="1" applyNumberFormat="1" applyFont="1" applyFill="1" applyBorder="1" applyAlignment="1">
      <alignment horizontal="right" vertical="center" wrapText="1" indent="1"/>
    </xf>
    <xf numFmtId="183" fontId="7" fillId="3" borderId="6" xfId="1" applyNumberFormat="1" applyFont="1" applyFill="1" applyBorder="1" applyAlignment="1">
      <alignment horizontal="right" vertical="center" wrapText="1" indent="1"/>
    </xf>
    <xf numFmtId="183" fontId="7" fillId="0" borderId="6" xfId="1" applyNumberFormat="1" applyFont="1" applyFill="1" applyBorder="1" applyAlignment="1">
      <alignment horizontal="right" vertical="center" wrapText="1" indent="1"/>
    </xf>
    <xf numFmtId="183" fontId="7" fillId="3" borderId="0" xfId="1" applyNumberFormat="1" applyFont="1" applyFill="1" applyBorder="1" applyAlignment="1">
      <alignment horizontal="right" vertical="center" wrapText="1" indent="1"/>
    </xf>
    <xf numFmtId="183" fontId="7" fillId="0" borderId="0" xfId="1" applyNumberFormat="1" applyFont="1" applyFill="1" applyBorder="1" applyAlignment="1">
      <alignment horizontal="right" vertical="center" wrapText="1" indent="1"/>
    </xf>
    <xf numFmtId="183" fontId="7" fillId="3" borderId="0" xfId="1" applyNumberFormat="1" applyFont="1" applyFill="1" applyAlignment="1">
      <alignment horizontal="right" vertical="center" wrapText="1" indent="1"/>
    </xf>
    <xf numFmtId="183" fontId="7" fillId="0" borderId="0" xfId="1" applyNumberFormat="1" applyFont="1" applyFill="1" applyAlignment="1">
      <alignment horizontal="right" vertical="center" wrapText="1" indent="1"/>
    </xf>
    <xf numFmtId="183" fontId="7" fillId="3" borderId="2" xfId="1" applyNumberFormat="1" applyFont="1" applyFill="1" applyBorder="1" applyAlignment="1">
      <alignment horizontal="right" vertical="center" wrapText="1" indent="1"/>
    </xf>
    <xf numFmtId="183" fontId="7" fillId="0" borderId="2" xfId="1" applyNumberFormat="1" applyFont="1" applyFill="1" applyBorder="1" applyAlignment="1">
      <alignment horizontal="right" vertical="center" wrapText="1" indent="1"/>
    </xf>
    <xf numFmtId="183" fontId="7" fillId="4" borderId="0" xfId="1" applyNumberFormat="1" applyFont="1" applyFill="1" applyBorder="1" applyAlignment="1">
      <alignment horizontal="right" vertical="center" wrapText="1" indent="1"/>
    </xf>
    <xf numFmtId="183" fontId="7" fillId="3" borderId="10" xfId="1" applyNumberFormat="1" applyFont="1" applyFill="1" applyBorder="1" applyAlignment="1">
      <alignment horizontal="right" vertical="center" wrapText="1" indent="1"/>
    </xf>
    <xf numFmtId="183" fontId="7" fillId="0" borderId="10" xfId="1" applyNumberFormat="1" applyFont="1" applyFill="1" applyBorder="1" applyAlignment="1">
      <alignment horizontal="right" vertical="center" wrapText="1" indent="1"/>
    </xf>
    <xf numFmtId="183" fontId="7" fillId="3" borderId="17" xfId="1" applyNumberFormat="1" applyFont="1" applyFill="1" applyBorder="1" applyAlignment="1">
      <alignment horizontal="right" vertical="center" wrapText="1" indent="1"/>
    </xf>
    <xf numFmtId="183" fontId="7" fillId="3" borderId="7" xfId="1" applyNumberFormat="1" applyFont="1" applyFill="1" applyBorder="1" applyAlignment="1">
      <alignment horizontal="right" vertical="center" wrapText="1" indent="1"/>
    </xf>
    <xf numFmtId="183" fontId="7" fillId="0" borderId="7" xfId="1" applyNumberFormat="1" applyFont="1" applyFill="1" applyBorder="1" applyAlignment="1">
      <alignment horizontal="right" vertical="center" wrapText="1" indent="1"/>
    </xf>
    <xf numFmtId="183" fontId="7" fillId="3" borderId="12" xfId="1" applyNumberFormat="1" applyFont="1" applyFill="1" applyBorder="1" applyAlignment="1">
      <alignment horizontal="right" vertical="center" wrapText="1" indent="1"/>
    </xf>
    <xf numFmtId="183" fontId="7" fillId="0" borderId="12" xfId="1" applyNumberFormat="1" applyFont="1" applyFill="1" applyBorder="1" applyAlignment="1">
      <alignment horizontal="right" vertical="center" wrapText="1" indent="1"/>
    </xf>
    <xf numFmtId="183" fontId="7" fillId="3" borderId="16" xfId="1" applyNumberFormat="1" applyFont="1" applyFill="1" applyBorder="1" applyAlignment="1">
      <alignment horizontal="right" vertical="center" wrapText="1" indent="1"/>
    </xf>
    <xf numFmtId="183" fontId="7" fillId="0" borderId="16" xfId="1" applyNumberFormat="1" applyFont="1" applyFill="1" applyBorder="1" applyAlignment="1">
      <alignment horizontal="right" vertical="center" wrapText="1" indent="1"/>
    </xf>
    <xf numFmtId="183" fontId="7" fillId="3" borderId="13" xfId="1" applyNumberFormat="1" applyFont="1" applyFill="1" applyBorder="1" applyAlignment="1">
      <alignment horizontal="right" vertical="center" wrapText="1" indent="1"/>
    </xf>
    <xf numFmtId="183" fontId="7" fillId="0" borderId="13" xfId="1" applyNumberFormat="1" applyFont="1" applyFill="1" applyBorder="1" applyAlignment="1">
      <alignment horizontal="right" vertical="center" wrapText="1" indent="1"/>
    </xf>
    <xf numFmtId="183" fontId="7" fillId="3" borderId="11" xfId="1" applyNumberFormat="1" applyFont="1" applyFill="1" applyBorder="1" applyAlignment="1">
      <alignment horizontal="right" vertical="center" wrapText="1" indent="1"/>
    </xf>
    <xf numFmtId="183" fontId="7" fillId="0" borderId="11" xfId="1" applyNumberFormat="1" applyFont="1" applyFill="1" applyBorder="1" applyAlignment="1">
      <alignment horizontal="right" vertical="center" wrapText="1" indent="1"/>
    </xf>
    <xf numFmtId="183" fontId="7" fillId="4" borderId="4" xfId="1" applyNumberFormat="1" applyFont="1" applyFill="1" applyBorder="1" applyAlignment="1">
      <alignment horizontal="right" vertical="center" wrapText="1" indent="1"/>
    </xf>
    <xf numFmtId="183" fontId="7" fillId="4" borderId="2" xfId="1" applyNumberFormat="1" applyFont="1" applyFill="1" applyBorder="1" applyAlignment="1">
      <alignment horizontal="right" vertical="center" wrapText="1" indent="1"/>
    </xf>
    <xf numFmtId="183" fontId="7" fillId="4" borderId="6" xfId="1" applyNumberFormat="1" applyFont="1" applyFill="1" applyBorder="1" applyAlignment="1">
      <alignment horizontal="right" vertical="center" wrapText="1" indent="1"/>
    </xf>
    <xf numFmtId="183" fontId="7" fillId="4" borderId="5" xfId="1" applyNumberFormat="1" applyFont="1" applyFill="1" applyBorder="1" applyAlignment="1">
      <alignment horizontal="right" vertical="center" wrapText="1" indent="1"/>
    </xf>
    <xf numFmtId="183" fontId="7" fillId="9" borderId="2" xfId="1" applyNumberFormat="1" applyFont="1" applyFill="1" applyBorder="1" applyAlignment="1">
      <alignment horizontal="right" vertical="center" wrapText="1" indent="1"/>
    </xf>
    <xf numFmtId="183" fontId="7" fillId="0" borderId="2" xfId="1" applyNumberFormat="1" applyFont="1" applyBorder="1" applyAlignment="1">
      <alignment horizontal="right" vertical="center" wrapText="1" indent="1"/>
    </xf>
    <xf numFmtId="183" fontId="7" fillId="10" borderId="2" xfId="1" applyNumberFormat="1" applyFont="1" applyFill="1" applyBorder="1" applyAlignment="1">
      <alignment horizontal="right" vertical="center" wrapText="1" indent="1"/>
    </xf>
    <xf numFmtId="183" fontId="7" fillId="9" borderId="5" xfId="1" applyNumberFormat="1" applyFont="1" applyFill="1" applyBorder="1" applyAlignment="1">
      <alignment horizontal="right" vertical="center" indent="1"/>
    </xf>
    <xf numFmtId="183" fontId="7" fillId="10" borderId="5" xfId="1" applyNumberFormat="1" applyFont="1" applyFill="1" applyBorder="1" applyAlignment="1">
      <alignment horizontal="right" vertical="center" indent="1"/>
    </xf>
    <xf numFmtId="183" fontId="7" fillId="0" borderId="5" xfId="1" applyNumberFormat="1" applyFont="1" applyBorder="1" applyAlignment="1">
      <alignment horizontal="right" vertical="center" indent="1"/>
    </xf>
    <xf numFmtId="183" fontId="7" fillId="9" borderId="2" xfId="1" applyNumberFormat="1" applyFont="1" applyFill="1" applyBorder="1" applyAlignment="1">
      <alignment horizontal="right" vertical="center" indent="1"/>
    </xf>
    <xf numFmtId="183" fontId="7" fillId="10" borderId="2" xfId="1" applyNumberFormat="1" applyFont="1" applyFill="1" applyBorder="1" applyAlignment="1">
      <alignment horizontal="right" vertical="center" indent="1"/>
    </xf>
    <xf numFmtId="183" fontId="7" fillId="0" borderId="2" xfId="1" applyNumberFormat="1" applyFont="1" applyBorder="1" applyAlignment="1">
      <alignment horizontal="right" vertical="center" indent="1"/>
    </xf>
    <xf numFmtId="183" fontId="7" fillId="9" borderId="6" xfId="1" applyNumberFormat="1" applyFont="1" applyFill="1" applyBorder="1" applyAlignment="1">
      <alignment horizontal="right" vertical="center" indent="1"/>
    </xf>
    <xf numFmtId="183" fontId="7" fillId="10" borderId="6" xfId="1" applyNumberFormat="1" applyFont="1" applyFill="1" applyBorder="1" applyAlignment="1">
      <alignment horizontal="right" vertical="center" wrapText="1" indent="1"/>
    </xf>
    <xf numFmtId="183" fontId="7" fillId="0" borderId="6" xfId="1" applyNumberFormat="1" applyFont="1" applyBorder="1" applyAlignment="1">
      <alignment horizontal="right" vertical="center" wrapText="1" indent="1"/>
    </xf>
    <xf numFmtId="183" fontId="7" fillId="9" borderId="6" xfId="1" applyNumberFormat="1" applyFont="1" applyFill="1" applyBorder="1" applyAlignment="1">
      <alignment horizontal="right" vertical="center" wrapText="1" indent="1"/>
    </xf>
    <xf numFmtId="183" fontId="7" fillId="9" borderId="14" xfId="1" applyNumberFormat="1" applyFont="1" applyFill="1" applyBorder="1" applyAlignment="1">
      <alignment horizontal="right" vertical="center" indent="1"/>
    </xf>
    <xf numFmtId="183" fontId="7" fillId="0" borderId="14" xfId="1" applyNumberFormat="1" applyFont="1" applyBorder="1" applyAlignment="1">
      <alignment horizontal="right" vertical="center" indent="1"/>
    </xf>
    <xf numFmtId="183" fontId="7" fillId="10" borderId="14" xfId="1" applyNumberFormat="1" applyFont="1" applyFill="1" applyBorder="1" applyAlignment="1">
      <alignment horizontal="right" vertical="center" indent="1"/>
    </xf>
    <xf numFmtId="183" fontId="7" fillId="10" borderId="0" xfId="1" applyNumberFormat="1" applyFont="1" applyFill="1" applyBorder="1" applyAlignment="1">
      <alignment horizontal="right" vertical="center" indent="1"/>
    </xf>
    <xf numFmtId="183" fontId="7" fillId="0" borderId="0" xfId="1" applyNumberFormat="1" applyFont="1" applyAlignment="1">
      <alignment horizontal="right" vertical="center" indent="1"/>
    </xf>
    <xf numFmtId="183" fontId="7" fillId="10" borderId="0" xfId="1" applyNumberFormat="1" applyFont="1" applyFill="1" applyAlignment="1">
      <alignment horizontal="right" vertical="center" indent="1"/>
    </xf>
    <xf numFmtId="183" fontId="7" fillId="9" borderId="0" xfId="1" applyNumberFormat="1" applyFont="1" applyFill="1" applyAlignment="1">
      <alignment horizontal="right" vertical="center" indent="1"/>
    </xf>
    <xf numFmtId="183" fontId="7" fillId="9" borderId="11" xfId="1" applyNumberFormat="1" applyFont="1" applyFill="1" applyBorder="1" applyAlignment="1">
      <alignment horizontal="right" vertical="center" indent="1"/>
    </xf>
    <xf numFmtId="183" fontId="7" fillId="10" borderId="11" xfId="1" applyNumberFormat="1" applyFont="1" applyFill="1" applyBorder="1" applyAlignment="1">
      <alignment horizontal="right" vertical="center" indent="1"/>
    </xf>
    <xf numFmtId="183" fontId="7" fillId="0" borderId="11" xfId="1" applyNumberFormat="1" applyFont="1" applyBorder="1" applyAlignment="1">
      <alignment horizontal="right" vertical="center" indent="1"/>
    </xf>
    <xf numFmtId="183" fontId="7" fillId="0" borderId="8" xfId="0" applyNumberFormat="1" applyFont="1" applyBorder="1" applyAlignment="1">
      <alignment horizontal="right" vertical="center" wrapText="1" indent="1"/>
    </xf>
    <xf numFmtId="183" fontId="7" fillId="10" borderId="8" xfId="0" applyNumberFormat="1" applyFont="1" applyFill="1" applyBorder="1" applyAlignment="1">
      <alignment horizontal="right" vertical="center" wrapText="1" indent="1"/>
    </xf>
    <xf numFmtId="183" fontId="7" fillId="10" borderId="8" xfId="1" applyNumberFormat="1" applyFont="1" applyFill="1" applyBorder="1" applyAlignment="1">
      <alignment horizontal="right" vertical="center" indent="1"/>
    </xf>
    <xf numFmtId="183" fontId="7" fillId="0" borderId="8" xfId="1" applyNumberFormat="1" applyFont="1" applyFill="1" applyBorder="1" applyAlignment="1">
      <alignment horizontal="right" vertical="center" indent="1"/>
    </xf>
    <xf numFmtId="183" fontId="7" fillId="0" borderId="2" xfId="0" applyNumberFormat="1" applyFont="1" applyBorder="1" applyAlignment="1">
      <alignment horizontal="right" vertical="center" wrapText="1" indent="1"/>
    </xf>
    <xf numFmtId="183" fontId="7" fillId="10" borderId="2" xfId="0" applyNumberFormat="1" applyFont="1" applyFill="1" applyBorder="1" applyAlignment="1">
      <alignment horizontal="right" vertical="center" wrapText="1" indent="1"/>
    </xf>
    <xf numFmtId="183" fontId="7" fillId="0" borderId="2" xfId="1" applyNumberFormat="1" applyFont="1" applyFill="1" applyBorder="1" applyAlignment="1">
      <alignment horizontal="right" vertical="center" indent="1"/>
    </xf>
    <xf numFmtId="183" fontId="7" fillId="0" borderId="5" xfId="0" applyNumberFormat="1" applyFont="1" applyBorder="1" applyAlignment="1">
      <alignment horizontal="right" vertical="center" indent="1"/>
    </xf>
    <xf numFmtId="183" fontId="7" fillId="10" borderId="5" xfId="0" applyNumberFormat="1" applyFont="1" applyFill="1" applyBorder="1" applyAlignment="1">
      <alignment horizontal="right" vertical="center" indent="1"/>
    </xf>
    <xf numFmtId="183" fontId="7" fillId="0" borderId="5" xfId="1" applyNumberFormat="1" applyFont="1" applyFill="1" applyBorder="1" applyAlignment="1">
      <alignment horizontal="right" vertical="center" indent="1"/>
    </xf>
    <xf numFmtId="183" fontId="7" fillId="0" borderId="2" xfId="0" applyNumberFormat="1" applyFont="1" applyBorder="1" applyAlignment="1">
      <alignment horizontal="right" vertical="center" indent="1"/>
    </xf>
    <xf numFmtId="183" fontId="7" fillId="10" borderId="2" xfId="0" applyNumberFormat="1" applyFont="1" applyFill="1" applyBorder="1" applyAlignment="1">
      <alignment horizontal="right" vertical="center" indent="1"/>
    </xf>
    <xf numFmtId="183" fontId="7" fillId="0" borderId="14" xfId="1" applyNumberFormat="1" applyFont="1" applyFill="1" applyBorder="1" applyAlignment="1">
      <alignment horizontal="right" vertical="center" indent="1"/>
    </xf>
    <xf numFmtId="183" fontId="7" fillId="10" borderId="14" xfId="0" applyNumberFormat="1" applyFont="1" applyFill="1" applyBorder="1" applyAlignment="1">
      <alignment horizontal="right" vertical="center" indent="1"/>
    </xf>
    <xf numFmtId="183" fontId="7" fillId="0" borderId="14" xfId="0" applyNumberFormat="1" applyFont="1" applyBorder="1" applyAlignment="1">
      <alignment horizontal="right" vertical="center" indent="1"/>
    </xf>
    <xf numFmtId="183" fontId="7" fillId="0" borderId="9" xfId="1" applyNumberFormat="1" applyFont="1" applyBorder="1" applyAlignment="1">
      <alignment horizontal="right" vertical="center" indent="1"/>
    </xf>
    <xf numFmtId="183" fontId="7" fillId="10" borderId="9" xfId="0" applyNumberFormat="1" applyFont="1" applyFill="1" applyBorder="1" applyAlignment="1">
      <alignment horizontal="right" vertical="center" indent="1"/>
    </xf>
    <xf numFmtId="183" fontId="7" fillId="0" borderId="9" xfId="0" applyNumberFormat="1" applyFont="1" applyBorder="1" applyAlignment="1">
      <alignment horizontal="right" vertical="center" indent="1"/>
    </xf>
    <xf numFmtId="183" fontId="7" fillId="10" borderId="9" xfId="1" applyNumberFormat="1" applyFont="1" applyFill="1" applyBorder="1" applyAlignment="1">
      <alignment horizontal="right" vertical="center" indent="1"/>
    </xf>
    <xf numFmtId="183" fontId="7" fillId="0" borderId="9" xfId="1" applyNumberFormat="1" applyFont="1" applyFill="1" applyBorder="1" applyAlignment="1">
      <alignment horizontal="right" vertical="center" indent="1"/>
    </xf>
    <xf numFmtId="183" fontId="7" fillId="0" borderId="6" xfId="1" applyNumberFormat="1" applyFont="1" applyFill="1" applyBorder="1" applyAlignment="1">
      <alignment horizontal="right" vertical="center" indent="1"/>
    </xf>
    <xf numFmtId="183" fontId="7" fillId="0" borderId="8" xfId="1" applyNumberFormat="1" applyFont="1" applyFill="1" applyBorder="1" applyAlignment="1">
      <alignment horizontal="right" vertical="center" wrapText="1" indent="1"/>
    </xf>
    <xf numFmtId="183" fontId="7" fillId="3" borderId="8" xfId="1" applyNumberFormat="1" applyFont="1" applyFill="1" applyBorder="1" applyAlignment="1">
      <alignment horizontal="right" vertical="center" wrapText="1" indent="1"/>
    </xf>
    <xf numFmtId="183" fontId="7" fillId="0" borderId="8" xfId="0" applyNumberFormat="1" applyFont="1" applyBorder="1" applyAlignment="1">
      <alignment horizontal="right" vertical="center" indent="1"/>
    </xf>
    <xf numFmtId="183" fontId="7" fillId="10" borderId="8" xfId="0" applyNumberFormat="1" applyFont="1" applyFill="1" applyBorder="1" applyAlignment="1">
      <alignment horizontal="right" vertical="center" indent="1"/>
    </xf>
    <xf numFmtId="183" fontId="7" fillId="0" borderId="6" xfId="0" applyNumberFormat="1" applyFont="1" applyBorder="1" applyAlignment="1">
      <alignment horizontal="right" vertical="center" indent="1"/>
    </xf>
    <xf numFmtId="183" fontId="7" fillId="10" borderId="6" xfId="0" applyNumberFormat="1" applyFont="1" applyFill="1" applyBorder="1" applyAlignment="1">
      <alignment horizontal="right" vertical="center" indent="1"/>
    </xf>
    <xf numFmtId="183" fontId="7" fillId="0" borderId="4" xfId="0" applyNumberFormat="1" applyFont="1" applyBorder="1" applyAlignment="1">
      <alignment horizontal="right" vertical="center" indent="1"/>
    </xf>
    <xf numFmtId="183" fontId="7" fillId="10" borderId="4" xfId="0" applyNumberFormat="1" applyFont="1" applyFill="1" applyBorder="1" applyAlignment="1">
      <alignment horizontal="right" vertical="center" indent="1"/>
    </xf>
    <xf numFmtId="184" fontId="7" fillId="3" borderId="2" xfId="1" applyNumberFormat="1" applyFont="1" applyFill="1" applyBorder="1" applyAlignment="1">
      <alignment horizontal="right" vertical="center" wrapText="1" indent="1"/>
    </xf>
    <xf numFmtId="185" fontId="7" fillId="3" borderId="2" xfId="1" applyNumberFormat="1" applyFont="1" applyFill="1" applyBorder="1" applyAlignment="1">
      <alignment horizontal="right" vertical="center" wrapText="1" indent="1"/>
    </xf>
    <xf numFmtId="186" fontId="7" fillId="3" borderId="0" xfId="0" applyNumberFormat="1" applyFont="1" applyFill="1" applyAlignment="1">
      <alignment horizontal="right" vertical="center" indent="1"/>
    </xf>
    <xf numFmtId="186" fontId="7" fillId="0" borderId="0" xfId="0" applyNumberFormat="1" applyFont="1" applyAlignment="1">
      <alignment horizontal="right" vertical="center" indent="1"/>
    </xf>
    <xf numFmtId="186" fontId="7" fillId="3" borderId="2" xfId="0" applyNumberFormat="1" applyFont="1" applyFill="1" applyBorder="1" applyAlignment="1">
      <alignment horizontal="right" vertical="center" indent="1"/>
    </xf>
    <xf numFmtId="186" fontId="7" fillId="0" borderId="2" xfId="0" applyNumberFormat="1" applyFont="1" applyBorder="1" applyAlignment="1">
      <alignment horizontal="right" vertical="center" indent="1"/>
    </xf>
    <xf numFmtId="186" fontId="7" fillId="3" borderId="1" xfId="0" applyNumberFormat="1" applyFont="1" applyFill="1" applyBorder="1" applyAlignment="1">
      <alignment horizontal="right" vertical="center" indent="1"/>
    </xf>
    <xf numFmtId="186" fontId="7" fillId="0" borderId="1" xfId="0" applyNumberFormat="1" applyFont="1" applyBorder="1" applyAlignment="1">
      <alignment horizontal="right" vertical="center" indent="1"/>
    </xf>
    <xf numFmtId="178" fontId="7" fillId="0" borderId="0" xfId="1" applyNumberFormat="1" applyFont="1" applyFill="1" applyBorder="1" applyAlignment="1">
      <alignment horizontal="right" vertical="center" wrapText="1"/>
    </xf>
    <xf numFmtId="177" fontId="7" fillId="10" borderId="2" xfId="1" applyNumberFormat="1" applyFont="1" applyFill="1" applyBorder="1" applyAlignment="1">
      <alignment horizontal="right" vertical="center" wrapText="1" indent="1"/>
    </xf>
    <xf numFmtId="38" fontId="7" fillId="10" borderId="1" xfId="1" applyFont="1" applyFill="1" applyBorder="1" applyAlignment="1">
      <alignment horizontal="right" vertical="center" wrapText="1" indent="1"/>
    </xf>
    <xf numFmtId="2" fontId="7" fillId="10" borderId="1" xfId="0" applyNumberFormat="1" applyFont="1" applyFill="1" applyBorder="1" applyAlignment="1">
      <alignment horizontal="right" vertical="center" indent="1"/>
    </xf>
    <xf numFmtId="181" fontId="7" fillId="0" borderId="4" xfId="1" applyNumberFormat="1" applyFont="1" applyFill="1" applyBorder="1" applyAlignment="1">
      <alignment horizontal="left" vertical="center" wrapText="1" indent="1"/>
    </xf>
    <xf numFmtId="0" fontId="7" fillId="0" borderId="7" xfId="2" applyFont="1" applyBorder="1" applyAlignment="1">
      <alignment horizontal="left" vertical="center" wrapText="1" indent="1"/>
    </xf>
    <xf numFmtId="38" fontId="7" fillId="0" borderId="0" xfId="0" applyNumberFormat="1" applyFont="1">
      <alignment vertical="center"/>
    </xf>
    <xf numFmtId="0" fontId="33" fillId="8" borderId="0" xfId="0" applyFont="1" applyFill="1">
      <alignment vertical="center"/>
    </xf>
    <xf numFmtId="3" fontId="7" fillId="10" borderId="2" xfId="1" applyNumberFormat="1" applyFont="1" applyFill="1" applyBorder="1" applyAlignment="1">
      <alignment horizontal="right" vertical="center" wrapText="1" indent="1"/>
    </xf>
    <xf numFmtId="3" fontId="7" fillId="10" borderId="1" xfId="1" applyNumberFormat="1" applyFont="1" applyFill="1" applyBorder="1" applyAlignment="1">
      <alignment horizontal="right" vertical="center" indent="1"/>
    </xf>
    <xf numFmtId="186" fontId="7" fillId="10" borderId="1" xfId="0" applyNumberFormat="1" applyFont="1" applyFill="1" applyBorder="1" applyAlignment="1">
      <alignment horizontal="right" vertical="center" indent="1"/>
    </xf>
    <xf numFmtId="3" fontId="10" fillId="3" borderId="2" xfId="1" applyNumberFormat="1" applyFont="1" applyFill="1" applyBorder="1" applyAlignment="1">
      <alignment horizontal="right" vertical="center" wrapText="1" indent="1"/>
    </xf>
    <xf numFmtId="3" fontId="2" fillId="3" borderId="1" xfId="1" applyNumberFormat="1" applyFont="1" applyFill="1" applyBorder="1" applyAlignment="1">
      <alignment horizontal="right" vertical="center" indent="1"/>
    </xf>
    <xf numFmtId="0" fontId="19" fillId="0" borderId="0" xfId="3" applyFont="1" applyAlignment="1">
      <alignment horizontal="center" vertical="center" wrapText="1"/>
    </xf>
    <xf numFmtId="0" fontId="20" fillId="0" borderId="0" xfId="3" applyFont="1" applyAlignment="1">
      <alignment horizontal="center" vertical="center" wrapText="1"/>
    </xf>
    <xf numFmtId="0" fontId="25" fillId="0" borderId="0" xfId="3" applyFont="1" applyAlignment="1">
      <alignment horizontal="center" vertical="center" wrapText="1"/>
    </xf>
    <xf numFmtId="0" fontId="48" fillId="0" borderId="0" xfId="3" applyFont="1" applyAlignment="1">
      <alignment horizontal="center" vertical="center" wrapText="1"/>
    </xf>
    <xf numFmtId="0" fontId="49" fillId="0" borderId="0" xfId="3" applyFont="1" applyAlignment="1">
      <alignment horizontal="center" vertical="top" wrapText="1"/>
    </xf>
    <xf numFmtId="0" fontId="27" fillId="0" borderId="0" xfId="3" applyFont="1" applyAlignment="1">
      <alignment horizontal="center" vertical="center" wrapText="1"/>
    </xf>
    <xf numFmtId="0" fontId="7" fillId="2" borderId="0" xfId="0" applyFont="1" applyFill="1" applyAlignment="1">
      <alignment horizontal="center" vertical="center" wrapText="1"/>
    </xf>
    <xf numFmtId="0" fontId="7" fillId="2" borderId="0" xfId="4" applyFont="1" applyFill="1" applyAlignment="1">
      <alignment horizontal="center" vertical="center" wrapText="1"/>
    </xf>
    <xf numFmtId="0" fontId="34" fillId="2" borderId="18" xfId="4" applyFont="1" applyFill="1" applyBorder="1" applyAlignment="1">
      <alignment vertical="center"/>
    </xf>
    <xf numFmtId="0" fontId="7" fillId="2" borderId="0" xfId="2" applyFont="1" applyFill="1" applyAlignment="1">
      <alignment horizontal="center" vertical="center" wrapText="1"/>
    </xf>
    <xf numFmtId="0" fontId="7" fillId="2" borderId="5" xfId="2" applyFont="1" applyFill="1" applyBorder="1" applyAlignment="1">
      <alignment horizontal="center" vertical="center" wrapText="1"/>
    </xf>
    <xf numFmtId="0" fontId="7" fillId="0" borderId="2" xfId="0" applyFont="1" applyBorder="1" applyAlignment="1">
      <alignment horizontal="left" vertical="center" wrapText="1" indent="1"/>
    </xf>
    <xf numFmtId="0" fontId="7" fillId="0" borderId="2" xfId="0" applyFont="1" applyBorder="1" applyAlignment="1">
      <alignment horizontal="left" vertical="center" indent="1"/>
    </xf>
    <xf numFmtId="0" fontId="7" fillId="0" borderId="0" xfId="0" applyFont="1" applyAlignment="1">
      <alignment horizontal="left" vertical="center" wrapText="1" indent="1"/>
    </xf>
    <xf numFmtId="0" fontId="7" fillId="0" borderId="0" xfId="0" applyFont="1" applyAlignment="1">
      <alignment horizontal="left" vertical="center" indent="1"/>
    </xf>
    <xf numFmtId="0" fontId="7" fillId="0" borderId="0" xfId="0" applyFont="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left" vertical="center" indent="1"/>
    </xf>
    <xf numFmtId="0" fontId="7" fillId="0" borderId="6" xfId="0" applyFont="1" applyBorder="1" applyAlignment="1">
      <alignment horizontal="left" vertical="center" wrapText="1" indent="1"/>
    </xf>
    <xf numFmtId="0" fontId="7" fillId="0" borderId="6" xfId="0" applyFont="1" applyBorder="1" applyAlignment="1">
      <alignment horizontal="left" vertical="center" inden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left" vertical="center" wrapText="1" indent="1"/>
    </xf>
    <xf numFmtId="0" fontId="7" fillId="0" borderId="14" xfId="0" applyFont="1" applyBorder="1" applyAlignment="1">
      <alignment horizontal="left" vertical="center" indent="1"/>
    </xf>
    <xf numFmtId="0" fontId="7" fillId="0" borderId="8"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left" vertical="center" wrapText="1" indent="1"/>
    </xf>
    <xf numFmtId="0" fontId="7" fillId="0" borderId="8" xfId="0" applyFont="1" applyBorder="1" applyAlignment="1">
      <alignment horizontal="left" vertical="center" indent="1"/>
    </xf>
    <xf numFmtId="0" fontId="7" fillId="0" borderId="9" xfId="0" applyFont="1" applyBorder="1" applyAlignment="1">
      <alignment horizontal="left" vertical="center" wrapText="1" indent="1"/>
    </xf>
    <xf numFmtId="0" fontId="7" fillId="0" borderId="9" xfId="0" applyFont="1" applyBorder="1" applyAlignment="1">
      <alignment horizontal="left" vertical="center" indent="1"/>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left" vertical="center" wrapText="1" indent="1"/>
    </xf>
    <xf numFmtId="0" fontId="7" fillId="0" borderId="4" xfId="0" applyFont="1" applyBorder="1" applyAlignment="1">
      <alignment horizontal="left" vertical="center" indent="1"/>
    </xf>
    <xf numFmtId="0" fontId="7" fillId="2" borderId="1" xfId="0" applyFont="1" applyFill="1" applyBorder="1" applyAlignment="1">
      <alignment horizontal="center" vertical="center" wrapText="1"/>
    </xf>
  </cellXfs>
  <cellStyles count="10">
    <cellStyle name="ハイパーリンク" xfId="9" builtinId="8"/>
    <cellStyle name="ハイパーリンク 3" xfId="5" xr:uid="{0E2B599F-5748-4866-A176-F0D8877E0302}"/>
    <cellStyle name="桁区切り" xfId="1" builtinId="6"/>
    <cellStyle name="桁区切り 3" xfId="7" xr:uid="{CA89F877-3E8B-4211-BD87-BA2ED2F9DDE7}"/>
    <cellStyle name="桁区切り 4" xfId="8" xr:uid="{D6B614A2-BD6D-4788-804B-3A17AF5437F9}"/>
    <cellStyle name="標準" xfId="0" builtinId="0"/>
    <cellStyle name="標準 2" xfId="3" xr:uid="{E8BB1834-5EE8-4041-A9D5-E293B5C2912A}"/>
    <cellStyle name="標準 4" xfId="4" xr:uid="{FD771D35-4ED1-4EFC-9348-607B8859FF79}"/>
    <cellStyle name="標準 5" xfId="2" xr:uid="{0450F5C4-4F3E-4CE8-84C1-E7F975A424A5}"/>
    <cellStyle name="標準 6" xfId="6" xr:uid="{6D1ABA3A-46A6-4A14-8671-BED51D76193A}"/>
  </cellStyles>
  <dxfs count="0"/>
  <tableStyles count="0" defaultTableStyle="TableStyleMedium2" defaultPivotStyle="PivotStyleLight16"/>
  <colors>
    <mruColors>
      <color rgb="FFFCE4D6"/>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205740</xdr:colOff>
      <xdr:row>4</xdr:row>
      <xdr:rowOff>38100</xdr:rowOff>
    </xdr:from>
    <xdr:to>
      <xdr:col>9</xdr:col>
      <xdr:colOff>320040</xdr:colOff>
      <xdr:row>6</xdr:row>
      <xdr:rowOff>115931</xdr:rowOff>
    </xdr:to>
    <xdr:pic>
      <xdr:nvPicPr>
        <xdr:cNvPr id="4" name="図 3">
          <a:extLst>
            <a:ext uri="{FF2B5EF4-FFF2-40B4-BE49-F238E27FC236}">
              <a16:creationId xmlns:a16="http://schemas.microsoft.com/office/drawing/2014/main" id="{36145F1A-D4E0-5D06-F927-E569520671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9940" y="1440180"/>
          <a:ext cx="2613660" cy="778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220888</xdr:colOff>
      <xdr:row>26</xdr:row>
      <xdr:rowOff>136079</xdr:rowOff>
    </xdr:from>
    <xdr:to>
      <xdr:col>21</xdr:col>
      <xdr:colOff>64860</xdr:colOff>
      <xdr:row>35</xdr:row>
      <xdr:rowOff>13607</xdr:rowOff>
    </xdr:to>
    <xdr:sp macro="" textlink="">
      <xdr:nvSpPr>
        <xdr:cNvPr id="2" name="テキスト ボックス 1">
          <a:extLst>
            <a:ext uri="{FF2B5EF4-FFF2-40B4-BE49-F238E27FC236}">
              <a16:creationId xmlns:a16="http://schemas.microsoft.com/office/drawing/2014/main" id="{19292E07-B0C2-200A-2199-C40BDC70FE64}"/>
            </a:ext>
          </a:extLst>
        </xdr:cNvPr>
        <xdr:cNvSpPr txBox="1"/>
      </xdr:nvSpPr>
      <xdr:spPr>
        <a:xfrm>
          <a:off x="656317" y="5728615"/>
          <a:ext cx="22472650" cy="19594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注</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売上高には消費税は含まれておりません。</a:t>
          </a:r>
          <a:endPar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endParaRPr>
        </a:p>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2.2021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月期の期首より「収益認識に関する会計基準」（企業会計基準第</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29</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号　</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2020</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31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日）等を適用しております。</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なお、収益認識に関する会計基準第</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84</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項ただし書きに定める経過的な取扱いに従い、</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202</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3</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月期</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以前に対し、新たな会計方針を遡及適用しておりません。</a:t>
          </a:r>
          <a:endPar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endParaRPr>
        </a:p>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3.2021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月期より決算期（事業年度の末日）を</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31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日から</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31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日に変更いたしました。</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経過期間となる</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月期は、</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3</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月期まで決算期が</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3</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31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日であった当社及び連結子会社は</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4</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日から</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31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日の</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9</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ヶ月、</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        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3</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月期まで決算期が</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31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日であった連結子会社は</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日から</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31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日の</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ヶ月間を連結対象期間としております。</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      4.2015</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4</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日以後に開始する事業年度及び連結会計年度に係る財務諸表より、少数株主損益調整前当期純利益は、当期純利益として記載しております。</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b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　　</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5.2015</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4</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月</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cs typeface="+mn-cs"/>
            </a:rPr>
            <a:t>日以降に開始する事業年度及び連結会計年度に係る財務諸表より、少数株主利益は、非支配株主に帰属する当期純利益と記載しております。</a:t>
          </a:r>
        </a:p>
      </xdr:txBody>
    </xdr:sp>
    <xdr:clientData/>
  </xdr:twoCellAnchor>
  <xdr:twoCellAnchor>
    <xdr:from>
      <xdr:col>1</xdr:col>
      <xdr:colOff>217713</xdr:colOff>
      <xdr:row>34</xdr:row>
      <xdr:rowOff>224979</xdr:rowOff>
    </xdr:from>
    <xdr:to>
      <xdr:col>21</xdr:col>
      <xdr:colOff>68035</xdr:colOff>
      <xdr:row>43</xdr:row>
      <xdr:rowOff>91167</xdr:rowOff>
    </xdr:to>
    <xdr:sp macro="" textlink="">
      <xdr:nvSpPr>
        <xdr:cNvPr id="3" name="テキスト ボックス 2">
          <a:extLst>
            <a:ext uri="{FF2B5EF4-FFF2-40B4-BE49-F238E27FC236}">
              <a16:creationId xmlns:a16="http://schemas.microsoft.com/office/drawing/2014/main" id="{A1C1100C-128D-51FD-2C81-99C7514F4371}"/>
            </a:ext>
          </a:extLst>
        </xdr:cNvPr>
        <xdr:cNvSpPr txBox="1"/>
      </xdr:nvSpPr>
      <xdr:spPr>
        <a:xfrm>
          <a:off x="653142" y="7668086"/>
          <a:ext cx="22479000" cy="19480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※1.Gross sales or net sales do not include consumption taxes.</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2.“Accounting Standard for Revenue Recognition" (ASBJ Statement No. 29) has been applied since the beginning of the year ending on December 2021 (the fisical year 2021).</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In accordance with the transitional treatment prescribed in the proviso of Paragraph 84, the new acounting policy was not applied retrospectively to the period </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cs typeface="+mn-cs"/>
            </a:rPr>
            <a:t>prior to March 31, 2021</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p>
        <a:p>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3.</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Effective from the fiscal year ending December 31, 2021, the Company has changed its fiscal year-end (the last day of the fiscal year) from March 31 to December 31.</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en-US"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ja-JP" altLang="en-US" sz="900" b="0" i="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The transitional year for the fiscal year ending December 31, 2021 is a 9- month period from April 1, 2021 to December 31, 2021 for the Company and its consolidated subsidiaries whose fiscal year ended on March 31 before the change is applied.</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The Company and its consolidated subsidiaries whose fiscal year ended on December 31 before the change is applied are consolidated for 12-month period from January 1, 2021 to December 31, 2021.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4.Starting with financial statements for fiscal years and consolidated fiscal years beginning on or after April 1, 2015, income before minority interests is presented as net income.</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5.Starting with financial statements for fiscal years and consolidated fiscal years beginning on or after April 1, 2015, minority interest is stated as net income attributable to non-controlling interests.</a:t>
          </a: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95</xdr:row>
      <xdr:rowOff>49747</xdr:rowOff>
    </xdr:from>
    <xdr:to>
      <xdr:col>18</xdr:col>
      <xdr:colOff>917575</xdr:colOff>
      <xdr:row>103</xdr:row>
      <xdr:rowOff>210614</xdr:rowOff>
    </xdr:to>
    <xdr:sp macro="" textlink="">
      <xdr:nvSpPr>
        <xdr:cNvPr id="2" name="テキスト ボックス 1">
          <a:extLst>
            <a:ext uri="{FF2B5EF4-FFF2-40B4-BE49-F238E27FC236}">
              <a16:creationId xmlns:a16="http://schemas.microsoft.com/office/drawing/2014/main" id="{623F2A8E-3749-045D-D32F-1E0E959521BF}"/>
            </a:ext>
          </a:extLst>
        </xdr:cNvPr>
        <xdr:cNvSpPr txBox="1"/>
      </xdr:nvSpPr>
      <xdr:spPr>
        <a:xfrm>
          <a:off x="585258" y="23112947"/>
          <a:ext cx="20787784" cy="205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 Effective from the fiscal year ending December 31, 2021, the Company has changed its fiscal year-end (the last day of the fiscal year) from March 31 to December 31. </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ja-JP" altLang="en-US" sz="900" b="0" i="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The transitional year for the fiscal year ending December 31, 2021 is a 9- month period from April 1, 2021 to December 31, 2021 for the Company and its consolidated subsidiaries whose fiscal year ended on March 31 before the change is applied. </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The Company and its consolidated subsidiaries whose fiscal year ended on December 31 before the change is applied are consolidated for 12-month period from January 1, 2021 to December 31, 2021.</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2.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Since the partial amendments of "Accounting Standard for Tax Effect Accounting" (ASBJ Statement No. 28, February 16, 2008) has been applied from the fiscal year ending March 31, 2019, the figures for the fiscal year ended March 31, 2018 are retroactively adjusted.</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en-US"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3."Minority Interests" from the fiscal year ended March 31, 2013 to the fiscal year ended March 31, 2014 are listed under "Non-controlling Interests".</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4."Accounts Payable" through the year ended December 31, 2012, "Accounts Payable" from the year ended March 31, 2021 through the year ended December 31, 2022, and "Accounts Payable" from the year ended December 31, 2024 are listed under "Notes and Accounts Payable."</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en-US"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5."Total Valuation and Translation Adjustments" through the fiscal year ended March 31, 2010 is listed as "Total Accumulated Other Comprehensive Income".</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6."Accounts Receivable" for the fiscal year ended March 31, 2007 through March 31, 2013 and "Notes and Accounts Receivable" for the fiscal year ended March 31, 2014 through March 31, 2021 are listed under "Notes, Accounts Receivable and Contract Assets"</a:t>
          </a: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161925</xdr:colOff>
      <xdr:row>86</xdr:row>
      <xdr:rowOff>168274</xdr:rowOff>
    </xdr:from>
    <xdr:to>
      <xdr:col>18</xdr:col>
      <xdr:colOff>914400</xdr:colOff>
      <xdr:row>95</xdr:row>
      <xdr:rowOff>50799</xdr:rowOff>
    </xdr:to>
    <xdr:sp macro="" textlink="">
      <xdr:nvSpPr>
        <xdr:cNvPr id="3" name="テキスト ボックス 2">
          <a:extLst>
            <a:ext uri="{FF2B5EF4-FFF2-40B4-BE49-F238E27FC236}">
              <a16:creationId xmlns:a16="http://schemas.microsoft.com/office/drawing/2014/main" id="{294EA5CF-A6DE-58F7-F77F-072B5DEA5A86}"/>
            </a:ext>
          </a:extLst>
        </xdr:cNvPr>
        <xdr:cNvSpPr txBox="1"/>
      </xdr:nvSpPr>
      <xdr:spPr>
        <a:xfrm>
          <a:off x="585258" y="21097874"/>
          <a:ext cx="20784609" cy="2016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注</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2021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月期より決算期（事業年度の末日）を</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日から</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日に変更いたしました。</a:t>
          </a:r>
          <a:b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つきましては経過期間となる</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月期は、</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月期まで決算期が</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日であった当社及び連結子会社は</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4</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日から</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日の</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9</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ヶ月、</a:t>
          </a:r>
          <a:b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2021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月期まで決算期が</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日であった連結子会社は</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日から</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日の</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ヶ月間を連結対象期間としております。</a:t>
          </a:r>
          <a:b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2.</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2019</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月期より</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税効果会計に係る会計基準</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の一部改正（企業会計基準第</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28</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号 平成</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30</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16</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日）が適応されたため、</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2018</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月期は遡及適応後の数値を記載しております。</a:t>
          </a:r>
          <a:b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b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3. 2013</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月期から</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2014</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月期までの「少数株主持分」は、「非支配株主持分」に記載しております。</a:t>
          </a:r>
          <a:b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4. 2012</a:t>
          </a:r>
          <a: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月期までの「買掛金」、</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月期から</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2022</a:t>
          </a:r>
          <a: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月期までの「買掛金」、</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2024</a:t>
          </a:r>
          <a: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月期「買掛金」は、「支払手形及び買掛金」に記載しております。</a:t>
          </a:r>
          <a:br>
            <a:rPr kumimoji="1" lang="ja-JP" altLang="en-US"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5. 2010</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kumimoji="1"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月期までの「評価・換算差額等合計」を「その他の包括利益累計額合計」に記載しております。</a:t>
          </a:r>
          <a:br>
            <a:rPr kumimoji="1"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      6. 2007</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月期から</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2013</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月期までの「売掛金」、</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2014</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月期から</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2021</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月期までの「受取手形及び売掛金」は、「受取手形、売掛金及び契約資産」に記載しております。</a:t>
          </a:r>
          <a:b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b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187327</xdr:colOff>
      <xdr:row>67</xdr:row>
      <xdr:rowOff>30584</xdr:rowOff>
    </xdr:from>
    <xdr:to>
      <xdr:col>12</xdr:col>
      <xdr:colOff>225334</xdr:colOff>
      <xdr:row>82</xdr:row>
      <xdr:rowOff>182520</xdr:rowOff>
    </xdr:to>
    <xdr:sp macro="" textlink="">
      <xdr:nvSpPr>
        <xdr:cNvPr id="2" name="テキスト ボックス 1">
          <a:extLst>
            <a:ext uri="{FF2B5EF4-FFF2-40B4-BE49-F238E27FC236}">
              <a16:creationId xmlns:a16="http://schemas.microsoft.com/office/drawing/2014/main" id="{126C4210-B101-82AF-29E2-F8FBA13B547D}"/>
            </a:ext>
          </a:extLst>
        </xdr:cNvPr>
        <xdr:cNvSpPr txBox="1"/>
      </xdr:nvSpPr>
      <xdr:spPr>
        <a:xfrm>
          <a:off x="849541" y="18028298"/>
          <a:ext cx="12493079" cy="3553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注</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売上高には消費税は含まれておりません。</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月期の期首より報告セグメントを、従来まで「広告事業」、「メディアコンテンツ事業」、「海外事業」、「その他」から</a:t>
          </a:r>
          <a:r>
            <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b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「アドプラットフォーム事業」、「エージェンシー事業」、「その他」に変更しております。</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3</a:t>
          </a:r>
          <a:r>
            <a:rPr lang="ja-JP"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月期の期首より「収益認識に関する会計基準」（企業会計基準第</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29</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号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2020</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日）等を適用しております。</a:t>
          </a:r>
          <a:r>
            <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b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なお、収益認識に関する会計基準第</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84</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項ただし書きに定める経過的な取扱いに従い、</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月期以前に対し、新たな会計方針を遡及適用しておりません。 </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4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月期より決算期（事業年度の末日）を</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日から</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日に変更いたしました。</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経過期間となる</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月期は、</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月期まで決算期が</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日であった当社及び連結子会社は</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4</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日から</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日の</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9</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ヶ月、</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月期まで決算期が</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日であった連結子会社は</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日から</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日の</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ヶ月間を連結対象期間としております。</a:t>
          </a:r>
          <a:r>
            <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b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5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2020</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月期の期首より、</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2013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月期から</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2019</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月期まで「アプリ・メディア事業」というセグメント名称で表記していた事業を、「メディアコンテンツ事業」に変更しております。</a:t>
          </a:r>
          <a:r>
            <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b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6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2019</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月期の期首より、「</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税効果会計に係る会計基準</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の一部改正」（企業会計基準第</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28</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号 平成</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30</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16</a:t>
          </a:r>
          <a:r>
            <a:rPr lang="ja-JP"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日）を適用しております。</a:t>
          </a:r>
          <a:r>
            <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b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t>7</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 2018</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月期まで、グローバル展開を想定したプロダクトの開発及び運営並びにサービス提供に係る事業を「海外事業」セグメントとしておりましたが、</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2019</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月期の期首より、広告関連事業の管理区分の見直しに伴い、</a:t>
          </a:r>
          <a:b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b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国内企業を対象として提供する広告関連事業を「広告事業」、現地企業と各国における外国企業を対象として提供する広告関連事業を「海外事業」に含めて開示しております。</a:t>
          </a:r>
          <a:b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b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 そのため、</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2018</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月期の有価証券報告書に記載の</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報告セグメント別業績</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のスマートフォン向け広告及び海外事業の</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『2018</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の外部売上高と、</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2019</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月期の有価証券報告書に記載の</a:t>
          </a:r>
          <a:b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b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報告セグメント別業績</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のスマートフォン向け広告及び海外事業の</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『2018</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年</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3</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月期</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外部売上高の数値は一致しておりません。</a:t>
          </a:r>
          <a:b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br>
          <a: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t>      8</a:t>
          </a:r>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詳細をご確認される場合は、各期の有価証券報告書をご覧ください。</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190047</xdr:colOff>
      <xdr:row>82</xdr:row>
      <xdr:rowOff>106326</xdr:rowOff>
    </xdr:from>
    <xdr:to>
      <xdr:col>13</xdr:col>
      <xdr:colOff>79283</xdr:colOff>
      <xdr:row>101</xdr:row>
      <xdr:rowOff>80460</xdr:rowOff>
    </xdr:to>
    <xdr:sp macro="" textlink="">
      <xdr:nvSpPr>
        <xdr:cNvPr id="3" name="テキスト ボックス 2">
          <a:extLst>
            <a:ext uri="{FF2B5EF4-FFF2-40B4-BE49-F238E27FC236}">
              <a16:creationId xmlns:a16="http://schemas.microsoft.com/office/drawing/2014/main" id="{E47032A2-78B6-A61F-1ABC-E1766860EAFE}"/>
            </a:ext>
          </a:extLst>
        </xdr:cNvPr>
        <xdr:cNvSpPr txBox="1"/>
      </xdr:nvSpPr>
      <xdr:spPr>
        <a:xfrm>
          <a:off x="852261" y="21505826"/>
          <a:ext cx="13305879" cy="4283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   ※1</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Gross sales or net sales do not include consumpion taxes.</a:t>
          </a:r>
          <a:b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b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Effective from the beginning of the fiscal year ending December 31, 2022, the reporting segments have been changed from "Domestic Advertising", "Media contents", "Overseas" and ''Others'' to "Ad Platform", </a:t>
          </a:r>
          <a:endPar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endParaRPr>
        </a:p>
        <a:p>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"Agency" and ''Others''. </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“Accounting Standard for Revenue Recognition" (ASBJ Statement No. 29) has been applied since the beginning of the year ending on March 2021 (the fisical year 2020).</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In accordance with the transitional treatment prescribed in the proviso of Paragraph 84, the new acounting policy was not applied retrospectively to the period prior to December 31, 2021. </a:t>
          </a:r>
          <a:b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4 Effective from the fiscal year ending December 31, 2021, the Company has changed its fiscal year-end (the last day of the fiscal year) from March 31 to December 31. The transitional year for the fiscal year </a:t>
          </a:r>
          <a:endPar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endParaRPr>
        </a:p>
        <a:p>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ending December 31, 2021 is a 9- month period from April 1, 2021 to December 31, 2021 for the Company and its consolidated subsidiaries whose fiscal year ended on March 31 before the change is applied. </a:t>
          </a:r>
          <a:endPar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endParaRPr>
        </a:p>
        <a:p>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The Company and its consolidated subsidiaries whose fiscal year ended on December 31 before the change is applied are consolidated for 12-month period from January 1, 2021 to December 31, 2021.</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2008).</a:t>
          </a:r>
          <a:r>
            <a:rPr lang="en-US" altLang="ja-JP" sz="900"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b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5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Effective from the beginning of the fiscal year ending March 31, 2020, the segment name "Apps and Media" used from the fiscal year ending March 31, 2013 to the fiscal year ending March 31, 2019 has been </a:t>
          </a:r>
          <a:endPar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endParaRPr>
        </a:p>
        <a:p>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changed to "Media Contents".</a:t>
          </a: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6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Effective from the beginning of the fiscal year ending March 31, 2019, the Company has applied the "Partial Amendments to Accounting Standard for Tax Effect Accounting" (ASBJ Statement No. 28, February 16).</a:t>
          </a:r>
          <a:endParaRPr lang="en-US" altLang="ja-JP" sz="900">
            <a:solidFill>
              <a:schemeClr val="tx1">
                <a:lumMod val="75000"/>
                <a:lumOff val="25000"/>
              </a:schemeClr>
            </a:solidFill>
            <a:latin typeface="メイリオ" panose="020B0604030504040204" pitchFamily="50" charset="-128"/>
            <a:ea typeface="メイリオ" panose="020B0604030504040204" pitchFamily="50" charset="-128"/>
          </a:endParaRPr>
        </a:p>
        <a:p>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t>7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Until the fiscal year ended March 31, 2018, businesses related to the development and operation of products and provision of services with a view to global expansion were included in the "Overseas Business"</a:t>
          </a:r>
        </a:p>
        <a:p>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segment. However, from the beginning of the fiscal year ending March 31, 2019, following a review of the management classification of advertising-related businesses,advertising-related businesses provided to </a:t>
          </a:r>
        </a:p>
        <a:p>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domestic companies are included in the "Advertising Business" segment and advertising-related businesses provided to local companies and foreign companies in each country are included in the "Overseas </a:t>
          </a:r>
        </a:p>
        <a:p>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Business" segment. As a result, the external sales figures of "FYE March 2018" advertising for smartphones and overseas business in [Business Results by Reporting Segment] in the Annual Securities Report </a:t>
          </a:r>
        </a:p>
        <a:p>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for the fiscal year ended March 31, 2018 and in [Business Results by Reporting Segment] in the Annual Securities Report for the fiscal year ended March 31, 2019 do not match.</a:t>
          </a:r>
          <a: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t>  </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t>      8 </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For further details, please refer to the Annul Securities Report for each period.</a:t>
          </a: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293914</xdr:colOff>
      <xdr:row>34</xdr:row>
      <xdr:rowOff>40820</xdr:rowOff>
    </xdr:from>
    <xdr:to>
      <xdr:col>11</xdr:col>
      <xdr:colOff>1308100</xdr:colOff>
      <xdr:row>39</xdr:row>
      <xdr:rowOff>160110</xdr:rowOff>
    </xdr:to>
    <xdr:sp macro="" textlink="">
      <xdr:nvSpPr>
        <xdr:cNvPr id="2" name="テキスト ボックス 1">
          <a:extLst>
            <a:ext uri="{FF2B5EF4-FFF2-40B4-BE49-F238E27FC236}">
              <a16:creationId xmlns:a16="http://schemas.microsoft.com/office/drawing/2014/main" id="{2A505042-E43D-35B6-28F2-CDC2A3487FA1}"/>
            </a:ext>
          </a:extLst>
        </xdr:cNvPr>
        <xdr:cNvSpPr txBox="1"/>
      </xdr:nvSpPr>
      <xdr:spPr>
        <a:xfrm>
          <a:off x="1069521" y="5769427"/>
          <a:ext cx="12934043" cy="10037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kumimoji="1"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a:t>
          </a: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kumimoji="1"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kumimoji="1"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月期の</a:t>
          </a: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kumimoji="1"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株あたり配当金の内訳は、普通配当</a:t>
          </a: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7.42</a:t>
          </a:r>
          <a:r>
            <a:rPr kumimoji="1"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円　記念配当</a:t>
          </a: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a:t>
          </a:r>
          <a:r>
            <a:rPr kumimoji="1"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東証一部市場変更及び設立</a:t>
          </a: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a:t>
          </a:r>
          <a:r>
            <a:rPr kumimoji="1"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周年記念配当</a:t>
          </a: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)1.00</a:t>
          </a:r>
          <a:r>
            <a:rPr kumimoji="1"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円であります。</a:t>
          </a:r>
          <a:endParaRPr lang="ja-JP" altLang="ja-JP" sz="900">
            <a:solidFill>
              <a:schemeClr val="tx1">
                <a:lumMod val="75000"/>
                <a:lumOff val="25000"/>
              </a:schemeClr>
            </a:solidFill>
            <a:effectLst/>
            <a:latin typeface="メイリオ" panose="020B0604030504040204" pitchFamily="50" charset="-128"/>
            <a:ea typeface="メイリオ" panose="020B0604030504040204" pitchFamily="50" charset="-128"/>
          </a:endParaRPr>
        </a:p>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：配当利回りは、期末株価に対する年間配当金の割合を算出しております。</a:t>
          </a:r>
          <a:endPar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endParaRPr>
        </a:p>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：配当性向は</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株当たり配当額を</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株当たり当期純利益で除して算出しております。</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※4</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：潜在株式調整後１株当たり当期純利益の記載は省略しております。</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twoCellAnchor>
    <xdr:from>
      <xdr:col>1</xdr:col>
      <xdr:colOff>293914</xdr:colOff>
      <xdr:row>39</xdr:row>
      <xdr:rowOff>142421</xdr:rowOff>
    </xdr:from>
    <xdr:to>
      <xdr:col>11</xdr:col>
      <xdr:colOff>1308100</xdr:colOff>
      <xdr:row>46</xdr:row>
      <xdr:rowOff>168276</xdr:rowOff>
    </xdr:to>
    <xdr:sp macro="" textlink="">
      <xdr:nvSpPr>
        <xdr:cNvPr id="4" name="テキスト ボックス 3">
          <a:extLst>
            <a:ext uri="{FF2B5EF4-FFF2-40B4-BE49-F238E27FC236}">
              <a16:creationId xmlns:a16="http://schemas.microsoft.com/office/drawing/2014/main" id="{023B6664-702E-BDFB-95FE-6B2315FE1DFE}"/>
            </a:ext>
          </a:extLst>
        </xdr:cNvPr>
        <xdr:cNvSpPr txBox="1"/>
      </xdr:nvSpPr>
      <xdr:spPr>
        <a:xfrm>
          <a:off x="1069521" y="6755492"/>
          <a:ext cx="12934043" cy="12641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※1: Dividend per share for the fiscal year ended March 31, 2021 consists of an ordinary dividend of 7.42 yen and a commemorative dividend (commemorative dividend for the change to the First Section of the Tokyo Stock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Exchange and the 20th anniversary of the Company's establishment) of 1.00 yen.</a:t>
          </a:r>
        </a:p>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The dividend yield is calculated as the ratio of the annual dividend to the year-end share price.</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※3</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Dividend payout ratio is calculated as annual dividend per share divided by earnings per share.</a:t>
          </a:r>
        </a:p>
        <a:p>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※4</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Diluted earnings per share is omitted.</a:t>
          </a: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twoCellAnchor>
    <xdr:from>
      <xdr:col>1</xdr:col>
      <xdr:colOff>296454</xdr:colOff>
      <xdr:row>62</xdr:row>
      <xdr:rowOff>44161</xdr:rowOff>
    </xdr:from>
    <xdr:to>
      <xdr:col>11</xdr:col>
      <xdr:colOff>1268075</xdr:colOff>
      <xdr:row>69</xdr:row>
      <xdr:rowOff>45356</xdr:rowOff>
    </xdr:to>
    <xdr:sp macro="" textlink="">
      <xdr:nvSpPr>
        <xdr:cNvPr id="5" name="テキスト ボックス 4">
          <a:extLst>
            <a:ext uri="{FF2B5EF4-FFF2-40B4-BE49-F238E27FC236}">
              <a16:creationId xmlns:a16="http://schemas.microsoft.com/office/drawing/2014/main" id="{BA348803-5A9F-35CF-7E67-65F6314A4AED}"/>
            </a:ext>
          </a:extLst>
        </xdr:cNvPr>
        <xdr:cNvSpPr txBox="1"/>
      </xdr:nvSpPr>
      <xdr:spPr>
        <a:xfrm>
          <a:off x="1067525" y="11710018"/>
          <a:ext cx="12837050" cy="1334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：総資本経常利益率＝売上高利益率（経常利益</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売上高）</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総資本（総資産）回転率（売上高</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総資本）</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×100(</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※2</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：総資本当期純利益率＝売上高利益率（親会社株主に帰属する当期純利益</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売上高）</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総資本（純資産）回転率（売上高</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総資本）</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×100</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a:t>
          </a:r>
          <a:b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endPar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endParaRPr>
        </a:p>
        <a:p>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Ratio of ordinary income to total assets = Ratio of ordinary income to sales (ordinary income/net sales) × Total capital (total assets) turnover (net sales/total assets) × 100 (%)</a:t>
          </a:r>
          <a:b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※2</a:t>
          </a:r>
          <a:r>
            <a:rPr lang="ja-JP" altLang="en-US"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a:t>
          </a:r>
          <a:r>
            <a:rPr lang="en-US" altLang="ja-JP" sz="900" b="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Return on total assets = Return on sales (net income attributable to owners of the parent/net sales) x Total capital (net assets) turnover (sales/total capital) x 100%</a:t>
          </a: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twoCellAnchor>
    <xdr:from>
      <xdr:col>1</xdr:col>
      <xdr:colOff>293914</xdr:colOff>
      <xdr:row>114</xdr:row>
      <xdr:rowOff>0</xdr:rowOff>
    </xdr:from>
    <xdr:to>
      <xdr:col>13</xdr:col>
      <xdr:colOff>65767</xdr:colOff>
      <xdr:row>122</xdr:row>
      <xdr:rowOff>84818</xdr:rowOff>
    </xdr:to>
    <xdr:sp macro="" textlink="">
      <xdr:nvSpPr>
        <xdr:cNvPr id="6" name="テキスト ボックス 5">
          <a:extLst>
            <a:ext uri="{FF2B5EF4-FFF2-40B4-BE49-F238E27FC236}">
              <a16:creationId xmlns:a16="http://schemas.microsoft.com/office/drawing/2014/main" id="{C65B5425-765E-E7B8-FEDF-77C256BC2774}"/>
            </a:ext>
          </a:extLst>
        </xdr:cNvPr>
        <xdr:cNvSpPr txBox="1"/>
      </xdr:nvSpPr>
      <xdr:spPr>
        <a:xfrm>
          <a:off x="1069521" y="20765412"/>
          <a:ext cx="13052425" cy="16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a:t>
          </a:r>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注</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売上高には消費税は含まれておりません。</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endParaRPr lang="en-US" altLang="ja-JP" sz="900">
            <a:solidFill>
              <a:schemeClr val="tx1">
                <a:lumMod val="75000"/>
                <a:lumOff val="25000"/>
              </a:schemeClr>
            </a:solidFill>
            <a:latin typeface="メイリオ" panose="020B0604030504040204" pitchFamily="50" charset="-128"/>
            <a:ea typeface="メイリオ" panose="020B0604030504040204" pitchFamily="50" charset="-128"/>
          </a:endParaRPr>
        </a:p>
        <a:p>
          <a:pPr algn="l"/>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月期の期首より「収益認識に関する会計基準」（企業会計基準第</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29</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号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2020</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日）等を適用しております。</a:t>
          </a:r>
          <a:b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b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　　　なお、収益認識に関する会計基準第</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84</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項ただし書きに定める経過的な取扱いに従い、</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月期以前に対し、新たな会計方針を遡及適用しておりません。</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３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月期より決算期（事業年度の末日）を</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日から</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日に変更いたしました。</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つきましては経過期間となる</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月期は、</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月期まで決算期が</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日であった当社及び連結子会社は</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4</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日から</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日の</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9</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ヶ月、</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月期まで決算期が</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日であった連結子会社は</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日から</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31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日の</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ヶ月間を連結対象期間としております。</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t>4</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決算期の変更により連結対象期間が異なるため、</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2021</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年</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12</a:t>
          </a:r>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月期の売上高成長率、営業利益成長率、経常利益成長率、親会社株主に帰属する当期純利益成長率の記載は省略しております。</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twoCellAnchor>
    <xdr:from>
      <xdr:col>1</xdr:col>
      <xdr:colOff>297089</xdr:colOff>
      <xdr:row>122</xdr:row>
      <xdr:rowOff>59426</xdr:rowOff>
    </xdr:from>
    <xdr:to>
      <xdr:col>13</xdr:col>
      <xdr:colOff>68942</xdr:colOff>
      <xdr:row>133</xdr:row>
      <xdr:rowOff>0</xdr:rowOff>
    </xdr:to>
    <xdr:sp macro="" textlink="">
      <xdr:nvSpPr>
        <xdr:cNvPr id="7" name="テキスト ボックス 6">
          <a:extLst>
            <a:ext uri="{FF2B5EF4-FFF2-40B4-BE49-F238E27FC236}">
              <a16:creationId xmlns:a16="http://schemas.microsoft.com/office/drawing/2014/main" id="{0F1DDF17-11A3-AE2F-D4FA-BE8278D6A4D9}"/>
            </a:ext>
          </a:extLst>
        </xdr:cNvPr>
        <xdr:cNvSpPr txBox="1"/>
      </xdr:nvSpPr>
      <xdr:spPr>
        <a:xfrm>
          <a:off x="1072696" y="22415962"/>
          <a:ext cx="13052425" cy="18863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rPr>
            <a:t>※1</a:t>
          </a:r>
          <a:r>
            <a:rPr kumimoji="1"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kumimoji="1"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Gross sales or </a:t>
          </a:r>
          <a:r>
            <a:rPr lang="en-US" altLang="ja-JP" sz="900" i="0">
              <a:solidFill>
                <a:schemeClr val="tx1">
                  <a:lumMod val="75000"/>
                  <a:lumOff val="25000"/>
                </a:schemeClr>
              </a:solidFill>
              <a:effectLst/>
              <a:latin typeface="メイリオ" panose="020B0604030504040204" pitchFamily="50" charset="-128"/>
              <a:ea typeface="メイリオ" panose="020B0604030504040204" pitchFamily="50" charset="-128"/>
              <a:cs typeface="+mn-cs"/>
            </a:rPr>
            <a:t>Net sales do not include consumption taxes.</a:t>
          </a:r>
          <a:endParaRPr kumimoji="1" lang="en-US" altLang="ja-JP" sz="900">
            <a:solidFill>
              <a:schemeClr val="tx1">
                <a:lumMod val="75000"/>
                <a:lumOff val="25000"/>
              </a:schemeClr>
            </a:solidFill>
            <a:latin typeface="メイリオ" panose="020B0604030504040204" pitchFamily="50" charset="-128"/>
            <a:ea typeface="メイリオ" panose="020B0604030504040204" pitchFamily="50" charset="-128"/>
          </a:endParaRPr>
        </a:p>
        <a:p>
          <a:pPr algn="l"/>
          <a:r>
            <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2</a:t>
          </a: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“Accounting Standard for Revenue Recognition" (ASBJ Statement No. 29) has been applied since the beginning of the year ending on December 2021 (the fisical year 2021). In accordance with the transitional treatment </a:t>
          </a:r>
        </a:p>
        <a:p>
          <a:pPr algn="l"/>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ja-JP" altLang="en-US" sz="900" b="0" i="0" u="none" strike="noStrike"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prescribed in the proviso of Paragraph 84, the new acounting policy was not applied retrospectively to the period prior to March 31, 2021.</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３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Effective from the fiscal year ending December 31, 2021, the Company has changed its fiscal year-end (the last day of the fiscal year) from March 31 to December 31. The transitional year for the fiscal year ending </a:t>
          </a:r>
        </a:p>
        <a:p>
          <a:pPr algn="l"/>
          <a:r>
            <a:rPr lang="ja-JP" altLang="en-US"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ja-JP" altLang="en-US" sz="900" b="0" i="0" u="none" strike="noStrike" baseline="0">
              <a:solidFill>
                <a:schemeClr val="tx1">
                  <a:lumMod val="75000"/>
                  <a:lumOff val="25000"/>
                </a:schemeClr>
              </a:solidFill>
              <a:effectLst/>
              <a:latin typeface="メイリオ" panose="020B0604030504040204" pitchFamily="50" charset="-128"/>
              <a:ea typeface="メイリオ" panose="020B0604030504040204" pitchFamily="50" charset="-128"/>
              <a:cs typeface="+mn-cs"/>
            </a:rPr>
            <a:t> </a:t>
          </a:r>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December 31, 2021 is a 9- month period from April 1, 2021 to December 31, 2021 for the Company and its consolidated subsidiaries whose fiscal year ended on March 31 before the change is applied. The Company and its </a:t>
          </a:r>
        </a:p>
        <a:p>
          <a:pPr algn="l"/>
          <a:r>
            <a:rPr lang="en-US" altLang="ja-JP" sz="900" b="0" i="0" u="none" strike="noStrike">
              <a:solidFill>
                <a:schemeClr val="tx1">
                  <a:lumMod val="75000"/>
                  <a:lumOff val="25000"/>
                </a:schemeClr>
              </a:solidFill>
              <a:effectLst/>
              <a:latin typeface="メイリオ" panose="020B0604030504040204" pitchFamily="50" charset="-128"/>
              <a:ea typeface="メイリオ" panose="020B0604030504040204" pitchFamily="50" charset="-128"/>
              <a:cs typeface="+mn-cs"/>
            </a:rPr>
            <a:t>          consolidated subsidiaries whose fiscal year ended on December 31 before the change is applied are consolidated for 12-month period from January 1, 2021 to December 31, 2021.</a:t>
          </a:r>
          <a:b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br>
          <a:r>
            <a:rPr lang="ja-JP" altLang="en-US" sz="90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a:solidFill>
                <a:schemeClr val="tx1">
                  <a:lumMod val="75000"/>
                  <a:lumOff val="25000"/>
                </a:schemeClr>
              </a:solidFill>
              <a:latin typeface="メイリオ" panose="020B0604030504040204" pitchFamily="50" charset="-128"/>
              <a:ea typeface="メイリオ" panose="020B0604030504040204" pitchFamily="50" charset="-128"/>
            </a:rPr>
            <a:t>4</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  Due to the different period covered by the consolidation caused by the change in the fiscal year end, the growth rate of net sales, operating income, ordinary income, and net income attributable to owners of the parent for </a:t>
          </a:r>
        </a:p>
        <a:p>
          <a:pPr algn="l"/>
          <a:r>
            <a:rPr lang="ja-JP" altLang="en-US" sz="900" baseline="0">
              <a:solidFill>
                <a:schemeClr val="tx1">
                  <a:lumMod val="75000"/>
                  <a:lumOff val="25000"/>
                </a:schemeClr>
              </a:solidFill>
              <a:latin typeface="メイリオ" panose="020B0604030504040204" pitchFamily="50" charset="-128"/>
              <a:ea typeface="メイリオ" panose="020B0604030504040204" pitchFamily="50" charset="-128"/>
            </a:rPr>
            <a:t>　　　 </a:t>
          </a:r>
          <a:r>
            <a:rPr lang="en-US" altLang="ja-JP" sz="900" baseline="0">
              <a:solidFill>
                <a:schemeClr val="tx1">
                  <a:lumMod val="75000"/>
                  <a:lumOff val="25000"/>
                </a:schemeClr>
              </a:solidFill>
              <a:latin typeface="メイリオ" panose="020B0604030504040204" pitchFamily="50" charset="-128"/>
              <a:ea typeface="メイリオ" panose="020B0604030504040204" pitchFamily="50" charset="-128"/>
            </a:rPr>
            <a:t>te fiscal year ending December 31, 2021, are omitted.</a:t>
          </a:r>
          <a:endParaRPr kumimoji="1" lang="ja-JP" altLang="en-US" sz="900">
            <a:solidFill>
              <a:schemeClr val="tx1">
                <a:lumMod val="75000"/>
                <a:lumOff val="25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295275</xdr:colOff>
      <xdr:row>9</xdr:row>
      <xdr:rowOff>9525</xdr:rowOff>
    </xdr:from>
    <xdr:to>
      <xdr:col>12</xdr:col>
      <xdr:colOff>9525</xdr:colOff>
      <xdr:row>34</xdr:row>
      <xdr:rowOff>158750</xdr:rowOff>
    </xdr:to>
    <xdr:sp macro="" textlink="">
      <xdr:nvSpPr>
        <xdr:cNvPr id="2" name="正方形/長方形 1">
          <a:extLst>
            <a:ext uri="{FF2B5EF4-FFF2-40B4-BE49-F238E27FC236}">
              <a16:creationId xmlns:a16="http://schemas.microsoft.com/office/drawing/2014/main" id="{832A5328-C9B0-01D2-1BC1-408357BAD720}"/>
            </a:ext>
          </a:extLst>
        </xdr:cNvPr>
        <xdr:cNvSpPr/>
      </xdr:nvSpPr>
      <xdr:spPr>
        <a:xfrm>
          <a:off x="7067550" y="1162050"/>
          <a:ext cx="6753225" cy="4806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更新不要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100">
            <a:solidFill>
              <a:schemeClr val="tx1">
                <a:lumMod val="75000"/>
                <a:lumOff val="25000"/>
              </a:schemeClr>
            </a:solidFill>
            <a:latin typeface="メイリオ" panose="020B0604030504040204" pitchFamily="50" charset="-128"/>
            <a:ea typeface="メイリオ" panose="020B0604030504040204"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jpx.co.jp/glossary/ka/87.html" TargetMode="External"/><Relationship Id="rId1" Type="http://schemas.openxmlformats.org/officeDocument/2006/relationships/hyperlink" Target="https://www.jpx.co.jp/glossary/sa/554.htm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7C9C-5580-45DA-A2D7-2EE0DDBA8C94}">
  <sheetPr>
    <pageSetUpPr fitToPage="1"/>
  </sheetPr>
  <dimension ref="A1:Z1000"/>
  <sheetViews>
    <sheetView showGridLines="0" tabSelected="1" workbookViewId="0">
      <selection activeCell="P5" sqref="P5"/>
    </sheetView>
  </sheetViews>
  <sheetFormatPr defaultColWidth="13.19921875" defaultRowHeight="15" customHeight="1"/>
  <cols>
    <col min="1" max="26" width="8.19921875" style="61" customWidth="1"/>
    <col min="27" max="16384" width="13.19921875" style="61"/>
  </cols>
  <sheetData>
    <row r="1" spans="1:26" ht="27.75" customHeight="1">
      <c r="A1" s="58"/>
      <c r="B1" s="59"/>
      <c r="C1" s="59"/>
      <c r="D1" s="59"/>
      <c r="E1" s="59"/>
      <c r="F1" s="59"/>
      <c r="G1" s="59"/>
      <c r="H1" s="59"/>
      <c r="I1" s="59"/>
      <c r="J1" s="59"/>
      <c r="K1" s="59"/>
      <c r="L1" s="58"/>
      <c r="M1" s="58"/>
      <c r="N1" s="58"/>
      <c r="O1" s="58"/>
      <c r="P1" s="60"/>
      <c r="Q1" s="60"/>
      <c r="R1" s="60"/>
      <c r="S1" s="60"/>
      <c r="T1" s="60"/>
      <c r="U1" s="60"/>
      <c r="V1" s="60"/>
      <c r="W1" s="60"/>
      <c r="X1" s="60"/>
      <c r="Y1" s="60"/>
      <c r="Z1" s="60"/>
    </row>
    <row r="2" spans="1:26" ht="27.75" customHeight="1">
      <c r="A2" s="58"/>
      <c r="B2" s="59"/>
      <c r="C2" s="59"/>
      <c r="D2" s="59"/>
      <c r="E2" s="59"/>
      <c r="F2" s="59"/>
      <c r="G2" s="59"/>
      <c r="H2" s="59"/>
      <c r="I2" s="59"/>
      <c r="J2" s="59"/>
      <c r="K2" s="59"/>
      <c r="L2" s="58"/>
      <c r="M2" s="58"/>
      <c r="N2" s="58"/>
      <c r="O2" s="58"/>
      <c r="P2" s="60"/>
      <c r="Q2" s="60"/>
      <c r="R2" s="60"/>
      <c r="S2" s="60"/>
      <c r="T2" s="60"/>
      <c r="U2" s="60"/>
      <c r="V2" s="60"/>
      <c r="W2" s="60"/>
      <c r="X2" s="60"/>
      <c r="Y2" s="60"/>
      <c r="Z2" s="60"/>
    </row>
    <row r="3" spans="1:26" ht="27.75" customHeight="1">
      <c r="A3" s="58"/>
      <c r="B3" s="58"/>
      <c r="C3" s="62"/>
      <c r="D3" s="62"/>
      <c r="E3" s="62"/>
      <c r="F3" s="62"/>
      <c r="G3" s="62"/>
      <c r="H3" s="62"/>
      <c r="I3" s="62"/>
      <c r="J3" s="62"/>
      <c r="K3" s="62"/>
      <c r="L3" s="62"/>
      <c r="M3" s="62"/>
      <c r="N3" s="62"/>
      <c r="O3" s="62"/>
      <c r="P3" s="60"/>
      <c r="Q3" s="60"/>
      <c r="R3" s="60"/>
      <c r="S3" s="60"/>
      <c r="T3" s="60"/>
      <c r="U3" s="60"/>
      <c r="V3" s="60"/>
      <c r="W3" s="60"/>
      <c r="X3" s="60"/>
      <c r="Y3" s="60"/>
      <c r="Z3" s="60"/>
    </row>
    <row r="4" spans="1:26" ht="27.75" customHeight="1">
      <c r="A4" s="58"/>
      <c r="B4" s="59"/>
      <c r="C4" s="59"/>
      <c r="D4" s="59"/>
      <c r="E4" s="63"/>
      <c r="F4" s="59"/>
      <c r="G4" s="58"/>
      <c r="H4" s="64"/>
      <c r="I4" s="59"/>
      <c r="J4" s="59"/>
      <c r="K4" s="59"/>
      <c r="L4" s="58"/>
      <c r="M4" s="58"/>
      <c r="N4" s="58"/>
      <c r="O4" s="58"/>
      <c r="P4" s="60"/>
      <c r="Q4" s="60"/>
      <c r="R4" s="60"/>
      <c r="S4" s="60"/>
      <c r="T4" s="60"/>
      <c r="U4" s="60"/>
      <c r="V4" s="60"/>
      <c r="W4" s="60"/>
      <c r="X4" s="60"/>
      <c r="Y4" s="60"/>
      <c r="Z4" s="60"/>
    </row>
    <row r="5" spans="1:26" ht="27.75" customHeight="1">
      <c r="A5" s="58"/>
      <c r="B5" s="59"/>
      <c r="C5" s="59"/>
      <c r="D5" s="59"/>
      <c r="E5" s="59"/>
      <c r="F5" s="59"/>
      <c r="G5" s="59"/>
      <c r="H5" s="59"/>
      <c r="I5" s="59"/>
      <c r="J5" s="59"/>
      <c r="K5" s="59"/>
      <c r="L5" s="58"/>
      <c r="M5" s="58"/>
      <c r="N5" s="58"/>
      <c r="O5" s="58"/>
      <c r="P5" s="60"/>
      <c r="Q5" s="60"/>
      <c r="R5" s="60"/>
      <c r="S5" s="60"/>
      <c r="T5" s="60"/>
      <c r="U5" s="60"/>
      <c r="V5" s="60"/>
      <c r="W5" s="60"/>
      <c r="X5" s="60"/>
      <c r="Y5" s="60"/>
      <c r="Z5" s="60"/>
    </row>
    <row r="6" spans="1:26" ht="27.75" customHeight="1">
      <c r="A6" s="58"/>
      <c r="B6" s="58"/>
      <c r="C6" s="59"/>
      <c r="D6" s="59"/>
      <c r="E6" s="59"/>
      <c r="F6" s="59"/>
      <c r="G6" s="59"/>
      <c r="H6" s="59"/>
      <c r="I6" s="59"/>
      <c r="J6" s="59"/>
      <c r="K6" s="59"/>
      <c r="L6" s="58"/>
      <c r="M6" s="58"/>
      <c r="N6" s="65"/>
      <c r="O6" s="58"/>
      <c r="P6" s="60"/>
      <c r="Q6" s="60"/>
      <c r="R6" s="60"/>
      <c r="S6" s="60"/>
      <c r="T6" s="60"/>
      <c r="U6" s="60"/>
      <c r="V6" s="60"/>
      <c r="W6" s="60"/>
      <c r="X6" s="60"/>
      <c r="Y6" s="60"/>
      <c r="Z6" s="60"/>
    </row>
    <row r="7" spans="1:26" ht="27.75" customHeight="1">
      <c r="A7" s="58"/>
      <c r="B7" s="58"/>
      <c r="C7" s="59"/>
      <c r="D7" s="59"/>
      <c r="E7" s="59"/>
      <c r="F7" s="59"/>
      <c r="G7" s="59"/>
      <c r="H7" s="59"/>
      <c r="I7" s="59"/>
      <c r="J7" s="59"/>
      <c r="K7" s="59"/>
      <c r="L7" s="58"/>
      <c r="M7" s="58"/>
      <c r="N7" s="66"/>
      <c r="O7" s="58"/>
      <c r="P7" s="60"/>
      <c r="Q7" s="60"/>
      <c r="R7" s="60"/>
      <c r="S7" s="60"/>
      <c r="T7" s="60"/>
      <c r="U7" s="60"/>
      <c r="V7" s="60"/>
      <c r="W7" s="60"/>
      <c r="X7" s="60"/>
      <c r="Y7" s="60"/>
      <c r="Z7" s="60"/>
    </row>
    <row r="8" spans="1:26" ht="27.75" customHeight="1">
      <c r="A8" s="231"/>
      <c r="C8" s="479" t="s">
        <v>104</v>
      </c>
      <c r="D8" s="479"/>
      <c r="E8" s="479"/>
      <c r="F8" s="479"/>
      <c r="G8" s="479"/>
      <c r="H8" s="479"/>
      <c r="I8" s="479"/>
      <c r="J8" s="479"/>
      <c r="K8" s="479"/>
      <c r="L8" s="479"/>
      <c r="M8" s="479"/>
      <c r="P8" s="60"/>
      <c r="Q8" s="60"/>
      <c r="R8" s="60"/>
      <c r="S8" s="60"/>
      <c r="T8" s="60"/>
      <c r="U8" s="60"/>
      <c r="V8" s="60"/>
      <c r="W8" s="60"/>
      <c r="X8" s="60"/>
      <c r="Y8" s="60"/>
      <c r="Z8" s="60"/>
    </row>
    <row r="9" spans="1:26" ht="27.75" customHeight="1">
      <c r="C9" s="480" t="s">
        <v>533</v>
      </c>
      <c r="D9" s="480"/>
      <c r="E9" s="480"/>
      <c r="F9" s="480"/>
      <c r="G9" s="480"/>
      <c r="H9" s="480"/>
      <c r="I9" s="480"/>
      <c r="J9" s="480"/>
      <c r="K9" s="480"/>
      <c r="L9" s="480"/>
      <c r="M9" s="480"/>
      <c r="P9" s="60"/>
      <c r="Q9" s="60"/>
      <c r="R9" s="60"/>
      <c r="S9" s="60"/>
      <c r="T9" s="60"/>
      <c r="U9" s="60"/>
      <c r="V9" s="60"/>
      <c r="W9" s="60"/>
      <c r="X9" s="60"/>
      <c r="Y9" s="60"/>
      <c r="Z9" s="60"/>
    </row>
    <row r="10" spans="1:26" ht="27.75" customHeight="1">
      <c r="A10" s="67"/>
      <c r="B10" s="67"/>
      <c r="C10" s="67"/>
      <c r="D10" s="68"/>
      <c r="E10" s="68"/>
      <c r="F10" s="68"/>
      <c r="G10" s="67"/>
      <c r="H10" s="67"/>
      <c r="I10" s="68"/>
      <c r="J10" s="68"/>
      <c r="K10" s="68"/>
      <c r="L10" s="67"/>
      <c r="M10" s="67"/>
      <c r="N10" s="67"/>
      <c r="O10" s="67"/>
      <c r="P10" s="69"/>
      <c r="Q10" s="69"/>
      <c r="R10" s="69"/>
      <c r="S10" s="69"/>
      <c r="T10" s="69"/>
      <c r="U10" s="69"/>
      <c r="V10" s="69"/>
      <c r="W10" s="69"/>
      <c r="X10" s="69"/>
      <c r="Y10" s="69"/>
      <c r="Z10" s="69"/>
    </row>
    <row r="11" spans="1:26" ht="27.75" customHeight="1">
      <c r="A11" s="67"/>
      <c r="B11" s="67"/>
      <c r="C11" s="67"/>
      <c r="D11" s="68"/>
      <c r="E11" s="68"/>
      <c r="F11" s="68"/>
      <c r="G11" s="67"/>
      <c r="H11" s="67"/>
      <c r="I11" s="68"/>
      <c r="J11" s="68"/>
      <c r="K11" s="68"/>
      <c r="L11" s="67"/>
      <c r="M11" s="67"/>
      <c r="N11" s="67"/>
      <c r="O11" s="67"/>
      <c r="P11" s="69"/>
      <c r="Q11" s="69"/>
      <c r="R11" s="69"/>
      <c r="S11" s="69"/>
      <c r="T11" s="69"/>
      <c r="U11" s="69"/>
      <c r="V11" s="69"/>
      <c r="W11" s="69"/>
      <c r="X11" s="69"/>
      <c r="Y11" s="69"/>
      <c r="Z11" s="69"/>
    </row>
    <row r="12" spans="1:26" ht="27.75" customHeight="1">
      <c r="A12" s="67"/>
      <c r="B12" s="67"/>
      <c r="C12" s="67"/>
      <c r="D12" s="68"/>
      <c r="E12" s="68"/>
      <c r="F12" s="68"/>
      <c r="G12" s="67"/>
      <c r="H12" s="67"/>
      <c r="I12" s="68"/>
      <c r="J12" s="68"/>
      <c r="K12" s="68"/>
      <c r="L12" s="67"/>
      <c r="M12" s="67"/>
      <c r="N12" s="67"/>
      <c r="O12" s="67"/>
      <c r="P12" s="69"/>
      <c r="Q12" s="69"/>
      <c r="R12" s="69"/>
      <c r="S12" s="69"/>
      <c r="T12" s="69"/>
      <c r="U12" s="69"/>
      <c r="V12" s="69"/>
      <c r="W12" s="69"/>
      <c r="X12" s="69"/>
      <c r="Y12" s="69"/>
      <c r="Z12" s="69"/>
    </row>
    <row r="13" spans="1:26" ht="27.75" customHeight="1">
      <c r="A13" s="67"/>
      <c r="B13" s="67"/>
      <c r="C13" s="67"/>
      <c r="D13" s="68"/>
      <c r="E13" s="68"/>
      <c r="F13" s="68"/>
      <c r="G13" s="67"/>
      <c r="H13" s="67"/>
      <c r="I13" s="68"/>
      <c r="J13" s="68"/>
      <c r="K13" s="68"/>
      <c r="L13" s="67"/>
      <c r="M13" s="67"/>
      <c r="N13" s="67"/>
      <c r="O13" s="67"/>
      <c r="P13" s="69"/>
      <c r="Q13" s="69"/>
      <c r="R13" s="69"/>
      <c r="S13" s="69"/>
      <c r="T13" s="69"/>
      <c r="U13" s="69"/>
      <c r="V13" s="69"/>
      <c r="W13" s="69"/>
      <c r="X13" s="69"/>
      <c r="Y13" s="69"/>
      <c r="Z13" s="69"/>
    </row>
    <row r="14" spans="1:26" ht="27.75" customHeight="1">
      <c r="A14" s="70"/>
      <c r="B14" s="70"/>
      <c r="C14" s="58"/>
      <c r="D14" s="59"/>
      <c r="E14" s="59"/>
      <c r="F14" s="59"/>
      <c r="G14" s="58"/>
      <c r="H14" s="58"/>
      <c r="I14" s="59"/>
      <c r="J14" s="59"/>
      <c r="K14" s="59"/>
      <c r="L14" s="58"/>
      <c r="M14" s="58"/>
      <c r="N14" s="71"/>
      <c r="O14" s="70"/>
      <c r="P14" s="72"/>
      <c r="Q14" s="72"/>
      <c r="R14" s="72"/>
      <c r="S14" s="72"/>
      <c r="T14" s="72"/>
      <c r="U14" s="72"/>
      <c r="V14" s="72"/>
      <c r="W14" s="72"/>
      <c r="X14" s="72"/>
      <c r="Y14" s="72"/>
      <c r="Z14" s="72"/>
    </row>
    <row r="15" spans="1:26" ht="27.75" customHeight="1">
      <c r="C15" s="481" t="s">
        <v>830</v>
      </c>
      <c r="D15" s="481"/>
      <c r="E15" s="481"/>
      <c r="F15" s="481"/>
      <c r="G15" s="481"/>
      <c r="H15" s="481"/>
      <c r="I15" s="481"/>
      <c r="J15" s="481"/>
      <c r="K15" s="481"/>
      <c r="L15" s="481"/>
      <c r="M15" s="481"/>
      <c r="P15" s="73"/>
      <c r="Q15" s="73"/>
      <c r="R15" s="73"/>
      <c r="S15" s="73"/>
      <c r="T15" s="73"/>
      <c r="U15" s="73"/>
      <c r="V15" s="73"/>
      <c r="W15" s="73"/>
      <c r="X15" s="73"/>
      <c r="Y15" s="73"/>
      <c r="Z15" s="73"/>
    </row>
    <row r="16" spans="1:26" ht="27" customHeight="1">
      <c r="C16" s="482" t="s">
        <v>832</v>
      </c>
      <c r="D16" s="482"/>
      <c r="E16" s="482"/>
      <c r="F16" s="482"/>
      <c r="G16" s="482"/>
      <c r="H16" s="482"/>
      <c r="I16" s="482"/>
      <c r="J16" s="482"/>
      <c r="K16" s="482"/>
      <c r="L16" s="482"/>
      <c r="M16" s="482"/>
      <c r="P16" s="74"/>
      <c r="Q16" s="74"/>
      <c r="R16" s="74"/>
      <c r="S16" s="74"/>
      <c r="T16" s="74"/>
      <c r="U16" s="74"/>
      <c r="V16" s="74"/>
      <c r="W16" s="74"/>
      <c r="X16" s="74"/>
      <c r="Y16" s="74"/>
      <c r="Z16" s="74"/>
    </row>
    <row r="17" spans="1:26" ht="30" customHeight="1">
      <c r="A17" s="58"/>
      <c r="B17" s="58"/>
      <c r="C17" s="58"/>
      <c r="D17" s="59"/>
      <c r="E17" s="59"/>
      <c r="F17" s="59"/>
      <c r="G17" s="59"/>
      <c r="H17" s="59"/>
      <c r="I17" s="59"/>
      <c r="J17" s="59"/>
      <c r="K17" s="59"/>
      <c r="L17" s="58"/>
      <c r="M17" s="58"/>
      <c r="N17" s="75"/>
      <c r="O17" s="58"/>
      <c r="P17" s="60"/>
      <c r="Q17" s="60"/>
      <c r="R17" s="60"/>
      <c r="S17" s="60"/>
      <c r="T17" s="60"/>
      <c r="U17" s="60"/>
      <c r="V17" s="60"/>
      <c r="W17" s="60"/>
      <c r="X17" s="60"/>
      <c r="Y17" s="60"/>
      <c r="Z17" s="60"/>
    </row>
    <row r="18" spans="1:26" ht="27.75" customHeight="1">
      <c r="A18" s="76"/>
      <c r="B18" s="76"/>
      <c r="C18" s="76"/>
      <c r="D18" s="76"/>
      <c r="E18" s="76"/>
      <c r="F18" s="76"/>
      <c r="G18" s="76"/>
      <c r="H18" s="76"/>
      <c r="I18" s="353"/>
      <c r="J18" s="353"/>
      <c r="K18" s="483" t="s">
        <v>833</v>
      </c>
      <c r="L18" s="483"/>
      <c r="M18" s="483"/>
      <c r="N18" s="353"/>
      <c r="O18" s="76"/>
      <c r="P18" s="60"/>
      <c r="Q18" s="60"/>
      <c r="R18" s="60"/>
      <c r="S18" s="60"/>
      <c r="T18" s="60"/>
      <c r="U18" s="60"/>
      <c r="V18" s="60"/>
      <c r="W18" s="60"/>
      <c r="X18" s="60"/>
      <c r="Y18" s="60"/>
      <c r="Z18" s="60"/>
    </row>
    <row r="19" spans="1:26" ht="27.75" customHeight="1">
      <c r="A19" s="76"/>
      <c r="B19" s="76"/>
      <c r="C19" s="76"/>
      <c r="D19" s="76"/>
      <c r="E19" s="76"/>
      <c r="F19" s="76"/>
      <c r="G19" s="76"/>
      <c r="H19" s="76"/>
      <c r="I19" s="76"/>
      <c r="J19" s="76"/>
      <c r="K19" s="76"/>
      <c r="L19" s="76"/>
      <c r="M19" s="76"/>
      <c r="N19" s="76"/>
      <c r="O19" s="76"/>
      <c r="P19" s="60"/>
      <c r="Q19" s="60"/>
      <c r="R19" s="60"/>
      <c r="S19" s="60"/>
      <c r="T19" s="60"/>
      <c r="U19" s="60"/>
      <c r="V19" s="60"/>
      <c r="W19" s="60"/>
      <c r="X19" s="60"/>
      <c r="Y19" s="60"/>
      <c r="Z19" s="60"/>
    </row>
    <row r="20" spans="1:26" ht="22.5" customHeight="1">
      <c r="A20" s="76"/>
      <c r="B20" s="76"/>
      <c r="C20" s="76"/>
      <c r="D20" s="76"/>
      <c r="E20" s="76"/>
      <c r="F20" s="76"/>
      <c r="G20" s="76"/>
      <c r="H20" s="76"/>
      <c r="I20" s="76"/>
      <c r="J20" s="76"/>
      <c r="K20" s="76"/>
      <c r="L20" s="76"/>
      <c r="M20" s="76"/>
      <c r="N20" s="76"/>
      <c r="O20" s="76"/>
      <c r="P20" s="60"/>
      <c r="Q20" s="60"/>
      <c r="R20" s="60"/>
      <c r="S20" s="60"/>
      <c r="T20" s="60"/>
      <c r="U20" s="60"/>
      <c r="V20" s="60"/>
      <c r="W20" s="60"/>
      <c r="X20" s="60"/>
      <c r="Y20" s="60"/>
      <c r="Z20" s="60"/>
    </row>
    <row r="21" spans="1:26" ht="27.75" customHeight="1">
      <c r="A21" s="60"/>
      <c r="B21" s="77"/>
      <c r="C21" s="77"/>
      <c r="D21" s="77"/>
      <c r="E21" s="77"/>
      <c r="F21" s="77"/>
      <c r="G21" s="77"/>
      <c r="H21" s="77"/>
      <c r="I21" s="77"/>
      <c r="J21" s="77"/>
      <c r="K21" s="77"/>
      <c r="L21" s="60"/>
      <c r="M21" s="60"/>
      <c r="N21" s="60"/>
      <c r="O21" s="60"/>
      <c r="P21" s="60"/>
      <c r="Q21" s="60"/>
      <c r="R21" s="60"/>
      <c r="S21" s="60"/>
      <c r="T21" s="60"/>
      <c r="U21" s="60"/>
      <c r="V21" s="60"/>
      <c r="W21" s="60"/>
      <c r="X21" s="60"/>
      <c r="Y21" s="60"/>
      <c r="Z21" s="60"/>
    </row>
    <row r="22" spans="1:26" ht="27.75" customHeight="1">
      <c r="A22" s="60"/>
      <c r="B22" s="78"/>
      <c r="C22" s="77"/>
      <c r="D22" s="77"/>
      <c r="E22" s="77"/>
      <c r="F22" s="77"/>
      <c r="G22" s="77"/>
      <c r="H22" s="77"/>
      <c r="I22" s="77"/>
      <c r="J22" s="77"/>
      <c r="K22" s="77"/>
      <c r="L22" s="60"/>
      <c r="M22" s="60"/>
      <c r="N22" s="60"/>
      <c r="O22" s="60"/>
      <c r="P22" s="60"/>
      <c r="Q22" s="60"/>
      <c r="R22" s="60"/>
      <c r="S22" s="60"/>
      <c r="T22" s="60"/>
      <c r="U22" s="60"/>
      <c r="V22" s="60"/>
      <c r="W22" s="60"/>
      <c r="X22" s="60"/>
      <c r="Y22" s="60"/>
      <c r="Z22" s="60"/>
    </row>
    <row r="23" spans="1:26" ht="27.75" customHeight="1">
      <c r="A23" s="60"/>
      <c r="B23" s="79"/>
      <c r="C23" s="77"/>
      <c r="D23" s="77"/>
      <c r="E23" s="77"/>
      <c r="F23" s="77"/>
      <c r="G23" s="77"/>
      <c r="H23" s="77"/>
      <c r="I23" s="77"/>
      <c r="J23" s="77"/>
      <c r="K23" s="77"/>
      <c r="L23" s="60"/>
      <c r="M23" s="60"/>
      <c r="N23" s="60"/>
      <c r="O23" s="60"/>
      <c r="P23" s="60"/>
      <c r="Q23" s="60"/>
      <c r="R23" s="60"/>
      <c r="S23" s="60"/>
      <c r="T23" s="60"/>
      <c r="U23" s="60"/>
      <c r="V23" s="60"/>
      <c r="W23" s="60"/>
      <c r="X23" s="60"/>
      <c r="Y23" s="60"/>
      <c r="Z23" s="60"/>
    </row>
    <row r="24" spans="1:26" ht="27.75" customHeight="1">
      <c r="A24" s="60"/>
      <c r="B24" s="77"/>
      <c r="C24" s="77"/>
      <c r="D24" s="77"/>
      <c r="E24" s="77"/>
      <c r="F24" s="77"/>
      <c r="G24" s="77"/>
      <c r="H24" s="77"/>
      <c r="I24" s="77"/>
      <c r="J24" s="77"/>
      <c r="K24" s="77"/>
      <c r="L24" s="60"/>
      <c r="M24" s="60"/>
      <c r="N24" s="60"/>
      <c r="O24" s="60"/>
      <c r="P24" s="60"/>
      <c r="Q24" s="60"/>
      <c r="R24" s="60"/>
      <c r="S24" s="60"/>
      <c r="T24" s="60"/>
      <c r="U24" s="60"/>
      <c r="V24" s="60"/>
      <c r="W24" s="60"/>
      <c r="X24" s="60"/>
      <c r="Y24" s="60"/>
      <c r="Z24" s="60"/>
    </row>
    <row r="25" spans="1:26" ht="27.75" customHeight="1">
      <c r="A25" s="60"/>
      <c r="B25" s="77"/>
      <c r="C25" s="77"/>
      <c r="D25" s="77"/>
      <c r="E25" s="77"/>
      <c r="F25" s="77"/>
      <c r="G25" s="77"/>
      <c r="H25" s="77"/>
      <c r="I25" s="77"/>
      <c r="J25" s="77"/>
      <c r="K25" s="77"/>
      <c r="L25" s="60"/>
      <c r="M25" s="60"/>
      <c r="N25" s="60"/>
      <c r="O25" s="60"/>
      <c r="P25" s="60"/>
      <c r="Q25" s="60"/>
      <c r="R25" s="60"/>
      <c r="S25" s="60"/>
      <c r="T25" s="60"/>
      <c r="U25" s="60"/>
      <c r="V25" s="60"/>
      <c r="W25" s="60"/>
      <c r="X25" s="60"/>
      <c r="Y25" s="60"/>
      <c r="Z25" s="60"/>
    </row>
    <row r="26" spans="1:26" ht="27.75" customHeight="1">
      <c r="A26" s="60"/>
      <c r="B26" s="77"/>
      <c r="C26" s="77"/>
      <c r="D26" s="77"/>
      <c r="E26" s="77"/>
      <c r="F26" s="77"/>
      <c r="G26" s="77"/>
      <c r="H26" s="77"/>
      <c r="I26" s="77"/>
      <c r="J26" s="77"/>
      <c r="K26" s="77"/>
      <c r="L26" s="60"/>
      <c r="M26" s="60"/>
      <c r="N26" s="60"/>
      <c r="O26" s="60"/>
      <c r="P26" s="60"/>
      <c r="Q26" s="60"/>
      <c r="R26" s="60"/>
      <c r="S26" s="60"/>
      <c r="T26" s="60"/>
      <c r="U26" s="60"/>
      <c r="V26" s="60"/>
      <c r="W26" s="60"/>
      <c r="X26" s="60"/>
      <c r="Y26" s="60"/>
      <c r="Z26" s="60"/>
    </row>
    <row r="27" spans="1:26" ht="27.75" customHeight="1">
      <c r="A27" s="60"/>
      <c r="B27" s="77"/>
      <c r="C27" s="77"/>
      <c r="D27" s="77"/>
      <c r="E27" s="77"/>
      <c r="F27" s="77"/>
      <c r="G27" s="77"/>
      <c r="H27" s="77"/>
      <c r="I27" s="77"/>
      <c r="J27" s="77"/>
      <c r="K27" s="77"/>
      <c r="L27" s="60"/>
      <c r="M27" s="60"/>
      <c r="N27" s="60"/>
      <c r="O27" s="60"/>
      <c r="P27" s="60"/>
      <c r="Q27" s="60"/>
      <c r="R27" s="60"/>
      <c r="S27" s="60"/>
      <c r="T27" s="60"/>
      <c r="U27" s="60"/>
      <c r="V27" s="60"/>
      <c r="W27" s="60"/>
      <c r="X27" s="60"/>
      <c r="Y27" s="60"/>
      <c r="Z27" s="60"/>
    </row>
    <row r="28" spans="1:26" ht="27.75" customHeight="1">
      <c r="A28" s="60"/>
      <c r="B28" s="77"/>
      <c r="C28" s="77"/>
      <c r="D28" s="77"/>
      <c r="E28" s="77"/>
      <c r="F28" s="77"/>
      <c r="G28" s="77"/>
      <c r="H28" s="77"/>
      <c r="I28" s="77"/>
      <c r="J28" s="77"/>
      <c r="K28" s="77"/>
      <c r="L28" s="60"/>
      <c r="M28" s="60"/>
      <c r="N28" s="60"/>
      <c r="O28" s="60"/>
      <c r="P28" s="60"/>
      <c r="Q28" s="60"/>
      <c r="R28" s="60"/>
      <c r="S28" s="60"/>
      <c r="T28" s="60"/>
      <c r="U28" s="60"/>
      <c r="V28" s="60"/>
      <c r="W28" s="60"/>
      <c r="X28" s="60"/>
      <c r="Y28" s="60"/>
      <c r="Z28" s="60"/>
    </row>
    <row r="29" spans="1:26" ht="27.75" customHeight="1">
      <c r="A29" s="60"/>
      <c r="B29" s="77"/>
      <c r="C29" s="77"/>
      <c r="D29" s="77"/>
      <c r="E29" s="77"/>
      <c r="F29" s="77"/>
      <c r="G29" s="77"/>
      <c r="H29" s="77"/>
      <c r="I29" s="77"/>
      <c r="J29" s="77"/>
      <c r="K29" s="77"/>
      <c r="L29" s="60"/>
      <c r="M29" s="60"/>
      <c r="N29" s="60"/>
      <c r="O29" s="60"/>
      <c r="P29" s="60"/>
      <c r="Q29" s="60"/>
      <c r="R29" s="60"/>
      <c r="S29" s="60"/>
      <c r="T29" s="60"/>
      <c r="U29" s="60"/>
      <c r="V29" s="60"/>
      <c r="W29" s="60"/>
      <c r="X29" s="60"/>
      <c r="Y29" s="60"/>
      <c r="Z29" s="60"/>
    </row>
    <row r="30" spans="1:26" ht="27.75" customHeight="1">
      <c r="A30" s="60"/>
      <c r="B30" s="77"/>
      <c r="C30" s="77"/>
      <c r="D30" s="77"/>
      <c r="E30" s="77"/>
      <c r="F30" s="77"/>
      <c r="G30" s="77"/>
      <c r="H30" s="77"/>
      <c r="I30" s="77"/>
      <c r="J30" s="77"/>
      <c r="K30" s="77"/>
      <c r="L30" s="60"/>
      <c r="M30" s="60"/>
      <c r="N30" s="60"/>
      <c r="O30" s="60"/>
      <c r="P30" s="60"/>
      <c r="Q30" s="60"/>
      <c r="R30" s="60"/>
      <c r="S30" s="60"/>
      <c r="T30" s="60"/>
      <c r="U30" s="60"/>
      <c r="V30" s="60"/>
      <c r="W30" s="60"/>
      <c r="X30" s="60"/>
      <c r="Y30" s="60"/>
      <c r="Z30" s="60"/>
    </row>
    <row r="31" spans="1:26" ht="27.75" customHeight="1">
      <c r="A31" s="60"/>
      <c r="B31" s="77"/>
      <c r="C31" s="77"/>
      <c r="D31" s="77"/>
      <c r="E31" s="77"/>
      <c r="F31" s="77"/>
      <c r="G31" s="77"/>
      <c r="H31" s="77"/>
      <c r="I31" s="77"/>
      <c r="J31" s="77"/>
      <c r="K31" s="77"/>
      <c r="L31" s="60"/>
      <c r="M31" s="60"/>
      <c r="N31" s="60"/>
      <c r="O31" s="60"/>
      <c r="P31" s="60"/>
      <c r="Q31" s="60"/>
      <c r="R31" s="60"/>
      <c r="S31" s="60"/>
      <c r="T31" s="60"/>
      <c r="U31" s="60"/>
      <c r="V31" s="60"/>
      <c r="W31" s="60"/>
      <c r="X31" s="60"/>
      <c r="Y31" s="60"/>
      <c r="Z31" s="60"/>
    </row>
    <row r="32" spans="1:26" ht="27.75" customHeight="1">
      <c r="A32" s="60"/>
      <c r="B32" s="77"/>
      <c r="C32" s="77"/>
      <c r="D32" s="77"/>
      <c r="E32" s="77"/>
      <c r="F32" s="77"/>
      <c r="G32" s="77"/>
      <c r="H32" s="77"/>
      <c r="I32" s="77"/>
      <c r="J32" s="77"/>
      <c r="K32" s="77"/>
      <c r="L32" s="60"/>
      <c r="M32" s="60"/>
      <c r="N32" s="60"/>
      <c r="O32" s="60"/>
      <c r="P32" s="60"/>
      <c r="Q32" s="60"/>
      <c r="R32" s="60"/>
      <c r="S32" s="60"/>
      <c r="T32" s="60"/>
      <c r="U32" s="60"/>
      <c r="V32" s="60"/>
      <c r="W32" s="60"/>
      <c r="X32" s="60"/>
      <c r="Y32" s="60"/>
      <c r="Z32" s="60"/>
    </row>
    <row r="33" spans="1:26" ht="27.75" customHeight="1">
      <c r="A33" s="60"/>
      <c r="B33" s="77"/>
      <c r="C33" s="77"/>
      <c r="D33" s="77"/>
      <c r="E33" s="77"/>
      <c r="F33" s="77"/>
      <c r="G33" s="77"/>
      <c r="H33" s="77"/>
      <c r="I33" s="77"/>
      <c r="J33" s="77"/>
      <c r="K33" s="77"/>
      <c r="L33" s="60"/>
      <c r="M33" s="60"/>
      <c r="N33" s="60"/>
      <c r="O33" s="60"/>
      <c r="P33" s="60"/>
      <c r="Q33" s="60"/>
      <c r="R33" s="60"/>
      <c r="S33" s="60"/>
      <c r="T33" s="60"/>
      <c r="U33" s="60"/>
      <c r="V33" s="60"/>
      <c r="W33" s="60"/>
      <c r="X33" s="60"/>
      <c r="Y33" s="60"/>
      <c r="Z33" s="60"/>
    </row>
    <row r="34" spans="1:26" ht="27.75" customHeight="1">
      <c r="A34" s="60"/>
      <c r="B34" s="77"/>
      <c r="C34" s="77"/>
      <c r="D34" s="77"/>
      <c r="E34" s="77"/>
      <c r="F34" s="77"/>
      <c r="G34" s="77"/>
      <c r="H34" s="77"/>
      <c r="I34" s="77"/>
      <c r="J34" s="77"/>
      <c r="K34" s="77"/>
      <c r="L34" s="60"/>
      <c r="M34" s="60"/>
      <c r="N34" s="60"/>
      <c r="O34" s="60"/>
      <c r="P34" s="60"/>
      <c r="Q34" s="60"/>
      <c r="R34" s="60"/>
      <c r="S34" s="60"/>
      <c r="T34" s="60"/>
      <c r="U34" s="60"/>
      <c r="V34" s="60"/>
      <c r="W34" s="60"/>
      <c r="X34" s="60"/>
      <c r="Y34" s="60"/>
      <c r="Z34" s="60"/>
    </row>
    <row r="35" spans="1:26" ht="27.75" customHeight="1">
      <c r="A35" s="60"/>
      <c r="B35" s="77"/>
      <c r="C35" s="77"/>
      <c r="D35" s="77"/>
      <c r="E35" s="77"/>
      <c r="F35" s="77"/>
      <c r="G35" s="77"/>
      <c r="H35" s="77"/>
      <c r="I35" s="77"/>
      <c r="J35" s="77"/>
      <c r="K35" s="77"/>
      <c r="L35" s="60"/>
      <c r="M35" s="60"/>
      <c r="N35" s="60"/>
      <c r="O35" s="60"/>
      <c r="P35" s="60"/>
      <c r="Q35" s="60"/>
      <c r="R35" s="60"/>
      <c r="S35" s="60"/>
      <c r="T35" s="60"/>
      <c r="U35" s="60"/>
      <c r="V35" s="60"/>
      <c r="W35" s="60"/>
      <c r="X35" s="60"/>
      <c r="Y35" s="60"/>
      <c r="Z35" s="60"/>
    </row>
    <row r="36" spans="1:26" ht="27.75" customHeight="1">
      <c r="A36" s="60"/>
      <c r="B36" s="77"/>
      <c r="C36" s="77"/>
      <c r="D36" s="77"/>
      <c r="E36" s="77"/>
      <c r="F36" s="77"/>
      <c r="G36" s="77"/>
      <c r="H36" s="77"/>
      <c r="I36" s="77"/>
      <c r="J36" s="77"/>
      <c r="K36" s="77"/>
      <c r="L36" s="60"/>
      <c r="M36" s="60"/>
      <c r="N36" s="60"/>
      <c r="O36" s="60"/>
      <c r="P36" s="60"/>
      <c r="Q36" s="60"/>
      <c r="R36" s="60"/>
      <c r="S36" s="60"/>
      <c r="T36" s="60"/>
      <c r="U36" s="60"/>
      <c r="V36" s="60"/>
      <c r="W36" s="60"/>
      <c r="X36" s="60"/>
      <c r="Y36" s="60"/>
      <c r="Z36" s="60"/>
    </row>
    <row r="37" spans="1:26" ht="27.75" customHeight="1">
      <c r="A37" s="60"/>
      <c r="B37" s="77"/>
      <c r="C37" s="77"/>
      <c r="D37" s="77"/>
      <c r="E37" s="77"/>
      <c r="F37" s="77"/>
      <c r="G37" s="77"/>
      <c r="H37" s="77"/>
      <c r="I37" s="77"/>
      <c r="J37" s="77"/>
      <c r="K37" s="77"/>
      <c r="L37" s="60"/>
      <c r="M37" s="60"/>
      <c r="N37" s="60"/>
      <c r="O37" s="60"/>
      <c r="P37" s="60"/>
      <c r="Q37" s="60"/>
      <c r="R37" s="60"/>
      <c r="S37" s="60"/>
      <c r="T37" s="60"/>
      <c r="U37" s="60"/>
      <c r="V37" s="60"/>
      <c r="W37" s="60"/>
      <c r="X37" s="60"/>
      <c r="Y37" s="60"/>
      <c r="Z37" s="60"/>
    </row>
    <row r="38" spans="1:26" ht="27.75" customHeight="1">
      <c r="A38" s="60"/>
      <c r="B38" s="77"/>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ht="27.75" customHeight="1">
      <c r="A39" s="60"/>
      <c r="B39" s="77"/>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ht="27.75" customHeight="1">
      <c r="A40" s="60"/>
      <c r="B40" s="77"/>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27.75" customHeight="1">
      <c r="A41" s="60"/>
      <c r="B41" s="77"/>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1:26" ht="27.75" customHeigh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ht="27.7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ht="27.7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6" ht="27.75"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ht="27.7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ht="27.7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ht="27.7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ht="27.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27.7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27.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27.75"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27.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27.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27.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27.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27.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27.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27.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27.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27.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27.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27.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27.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27.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27.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27.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27.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27.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27.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27.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27.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27.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27.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27.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27.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27.7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27.7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27.7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27.7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27.7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27.7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27.7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27.7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27.7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27.7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27.7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27.7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27.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27.7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27.7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27.7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27.7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27.7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27.7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27.7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27.7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27.7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27.7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27.7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27.7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27.7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27.7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27.7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27.7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27.7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27.7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27.7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27.7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27.7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27.7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27.7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27.7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27.7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27.7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27.7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27.7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27.7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27.7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27.7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27.7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27.7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27.7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27.7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27.7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27.7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27.7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27.7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27.7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27.7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27.7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27.7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27.7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27.7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27.7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27.7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27.7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27.7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27.7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27.7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27.7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27.7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27.7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27.7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27.7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27.7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27.7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27.7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27.7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27.7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27.7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27.7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27.7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27.7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27.7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27.7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27.7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27.7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27.7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27.7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27.7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27.7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27.7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27.7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27.7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27.7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27.7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27.7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27.7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27.7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27.7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27.7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27.7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27.7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27.7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27.7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27.7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27.7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27.7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27.7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27.7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27.7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27.7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27.7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27.7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27.7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27.7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27.7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27.7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27.7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27.7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27.7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27.7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27.7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27.7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27.7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27.7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27.7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27.7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27.7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27.7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27.7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27.7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27.7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27.7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27.7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27.7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27.7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27.7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27.7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27.7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27.7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27.7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27.7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27.7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27.7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27.7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27.7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27.7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27.7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27.75" customHeight="1">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27.75" customHeight="1">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27.75" customHeight="1">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27.75" customHeight="1">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27.75" customHeight="1">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27.75" customHeight="1">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27.75" customHeight="1">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27.75" customHeight="1">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27.75" customHeight="1">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27.75" customHeight="1">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27.75" customHeight="1">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27.75" customHeight="1">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27.75" customHeight="1">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27.75" customHeight="1">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27.75" customHeight="1">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27.75" customHeight="1">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27.75" customHeight="1">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27.75" customHeight="1">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27.75" customHeight="1">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27.75" customHeight="1">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27.75" customHeight="1">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27.75" customHeight="1">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27.75" customHeight="1">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27.75" customHeight="1">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27.75" customHeight="1">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27.75" customHeight="1">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27.75" customHeight="1">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27.75" customHeight="1">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27.75" customHeight="1">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27.75" customHeight="1">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27.75" customHeight="1">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27.75" customHeight="1">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27.75" customHeight="1">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27.75" customHeight="1">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27.75" customHeight="1">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27.75" customHeight="1">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27.75" customHeight="1">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27.75" customHeight="1">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27.75" customHeight="1">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27.75" customHeight="1">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27.75" customHeight="1">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27.75" customHeight="1">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27.75" customHeight="1">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27.75" customHeight="1">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27.75" customHeight="1">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27.75" customHeight="1">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27.75" customHeight="1">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27.75" customHeight="1">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27.75" customHeight="1">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27.75" customHeight="1">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27.75" customHeight="1">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27.75" customHeight="1">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27.75" customHeight="1">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27.75" customHeight="1">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27.75" customHeight="1">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27.75" customHeight="1">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27.75" customHeight="1">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27.75" customHeight="1">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27.75" customHeight="1">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27.75" customHeight="1">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27.75" customHeight="1">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27.75" customHeight="1">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27.75" customHeight="1">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27.75" customHeight="1">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27.75" customHeight="1">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27.75" customHeight="1">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27.75" customHeight="1">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27.75" customHeight="1">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27.75" customHeight="1">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27.75" customHeight="1">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27.75" customHeight="1">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27.75" customHeight="1">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27.75" customHeight="1">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27.75" customHeight="1">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27.75" customHeight="1">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27.75" customHeight="1">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27.75" customHeight="1">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27.75" customHeight="1">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27.75" customHeight="1">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27.75" customHeight="1">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27.75" customHeight="1">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27.75" customHeight="1">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27.75" customHeight="1">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27.75" customHeight="1">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27.75" customHeight="1">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27.75" customHeight="1">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27.75" customHeight="1">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27.75" customHeight="1">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27.75" customHeight="1">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27.75" customHeight="1">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27.75" customHeight="1">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27.75" customHeight="1">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27.75" customHeight="1">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27.75" customHeight="1">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27.75" customHeight="1">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27.75" customHeight="1">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27.75" customHeight="1">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27.75" customHeight="1">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27.75" customHeight="1">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27.75" customHeight="1">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27.75" customHeight="1">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27.75" customHeight="1">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27.75" customHeight="1">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27.75" customHeight="1">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27.75" customHeight="1">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27.75" customHeight="1">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27.75" customHeight="1">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27.75" customHeight="1">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27.75" customHeight="1">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27.75" customHeight="1">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27.75" customHeight="1">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27.75" customHeight="1">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27.75" customHeight="1">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27.75" customHeight="1">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27.75" customHeight="1">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27.75" customHeight="1">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27.75" customHeight="1">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27.75" customHeight="1">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27.75" customHeight="1">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27.75" customHeight="1">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27.75" customHeight="1">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27.75" customHeight="1">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27.75" customHeight="1">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27.75" customHeight="1">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27.75" customHeight="1">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27.75" customHeight="1">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27.75" customHeight="1">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27.75" customHeight="1">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27.75" customHeight="1">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27.75" customHeight="1">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27.75" customHeight="1">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27.75" customHeight="1">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27.75" customHeight="1">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27.75" customHeight="1">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27.75" customHeight="1">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27.75" customHeight="1">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27.75" customHeight="1">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27.75" customHeight="1">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27.75" customHeight="1">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27.75" customHeight="1">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27.75" customHeight="1">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27.75" customHeight="1">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27.75" customHeight="1">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27.75" customHeight="1">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27.75" customHeight="1">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27.75" customHeight="1">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27.75" customHeight="1">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27.75" customHeight="1">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27.75" customHeight="1">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27.75" customHeight="1">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27.75" customHeight="1">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27.75" customHeight="1">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27.75" customHeight="1">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27.75" customHeight="1">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27.75" customHeight="1">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27.75" customHeight="1">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27.75" customHeight="1">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27.75" customHeight="1">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27.75" customHeight="1">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27.75" customHeight="1">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27.75" customHeight="1">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27.75" customHeight="1">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27.75" customHeight="1">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27.75" customHeight="1">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27.75" customHeight="1">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27.75" customHeight="1">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27.75" customHeight="1">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27.75" customHeight="1">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27.75" customHeight="1">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27.75" customHeight="1">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27.75" customHeight="1">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27.75" customHeight="1">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27.75" customHeight="1">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27.75" customHeight="1">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27.75" customHeight="1">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27.75" customHeight="1">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27.75" customHeight="1">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27.75" customHeight="1">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27.75" customHeight="1">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27.75" customHeight="1">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27.75" customHeight="1">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27.75" customHeight="1">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27.75" customHeight="1">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27.75" customHeight="1">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27.75" customHeight="1">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27.75" customHeight="1">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27.75" customHeight="1">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27.75" customHeight="1">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27.75" customHeight="1">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27.75" customHeight="1">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27.75" customHeight="1">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27.75" customHeight="1">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27.75" customHeight="1">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27.75" customHeight="1">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27.75" customHeight="1">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27.75" customHeight="1">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27.75" customHeight="1">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27.75" customHeight="1">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27.75" customHeight="1">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27.75" customHeight="1">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27.75" customHeight="1">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27.75" customHeight="1">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27.75" customHeight="1">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27.75" customHeight="1">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27.75" customHeight="1">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27.75" customHeight="1">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27.75" customHeight="1">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27.75" customHeight="1">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27.75" customHeight="1">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27.75" customHeight="1">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27.75" customHeight="1">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27.75" customHeight="1">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27.75" customHeight="1">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27.75" customHeight="1">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27.75" customHeight="1">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27.75" customHeight="1">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27.75" customHeight="1">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27.75" customHeight="1">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27.75" customHeight="1">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27.75" customHeight="1">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27.75" customHeight="1">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27.75" customHeight="1">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27.75" customHeight="1">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27.75" customHeight="1">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27.75" customHeight="1">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27.75" customHeight="1">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27.75" customHeight="1">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27.75" customHeight="1">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27.75" customHeight="1">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27.75" customHeight="1">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27.75" customHeight="1">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27.75" customHeight="1">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27.75" customHeight="1">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27.75" customHeight="1">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27.75" customHeight="1">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27.75" customHeight="1">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27.75" customHeight="1">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27.75" customHeight="1">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27.75" customHeight="1">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27.75" customHeight="1">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27.75" customHeight="1">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27.75" customHeight="1">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27.75" customHeight="1">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27.75" customHeight="1">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27.75" customHeight="1">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27.75" customHeight="1">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27.75" customHeight="1">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27.75" customHeight="1">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27.75" customHeight="1">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27.75" customHeight="1">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27.75" customHeight="1">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27.75" customHeight="1">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27.75" customHeight="1">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27.75" customHeight="1">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27.75" customHeight="1">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27.75" customHeight="1">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27.75" customHeight="1">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27.75" customHeight="1">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27.75" customHeight="1">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27.75" customHeight="1">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27.75" customHeight="1">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27.75" customHeight="1">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27.75" customHeight="1">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27.75" customHeight="1">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27.75" customHeight="1">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27.75" customHeight="1">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27.75" customHeight="1">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27.75" customHeight="1">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27.75" customHeight="1">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27.75" customHeight="1">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27.75" customHeight="1">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27.75" customHeight="1">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27.75" customHeight="1">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27.75" customHeight="1">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27.75" customHeight="1">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27.75" customHeight="1">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27.75" customHeight="1">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27.75" customHeight="1">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27.75" customHeight="1">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27.75" customHeight="1">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27.75" customHeight="1">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27.75" customHeight="1">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27.75" customHeight="1">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27.75" customHeight="1">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27.75" customHeight="1">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27.75" customHeight="1">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27.75" customHeight="1">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27.75" customHeight="1">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27.75" customHeight="1">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27.75" customHeight="1">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27.75" customHeight="1">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27.75" customHeight="1">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27.75" customHeight="1">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27.75" customHeight="1">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27.75" customHeight="1">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27.75" customHeight="1">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27.75" customHeight="1">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27.75" customHeight="1">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27.75" customHeight="1">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27.75" customHeight="1">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27.75" customHeight="1">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27.75" customHeight="1">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27.75" customHeight="1">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27.75" customHeight="1">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27.75" customHeight="1">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27.75" customHeight="1">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27.75" customHeight="1">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27.75" customHeight="1">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27.75" customHeight="1">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27.75" customHeight="1">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27.75" customHeight="1">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27.75" customHeight="1">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27.75" customHeight="1">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27.75" customHeight="1">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27.75" customHeight="1">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27.75" customHeight="1">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27.75" customHeight="1">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27.75" customHeight="1">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27.75" customHeight="1">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27.75" customHeight="1">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27.75" customHeight="1">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27.75" customHeight="1">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27.75" customHeight="1">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27.75" customHeight="1">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27.75" customHeight="1">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27.75" customHeight="1">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27.75" customHeight="1">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27.75" customHeight="1">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27.75" customHeight="1">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27.75" customHeight="1">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27.75" customHeight="1">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27.75" customHeight="1">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27.75" customHeight="1">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27.75" customHeight="1">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27.75" customHeight="1">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27.75" customHeight="1">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27.75" customHeight="1">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27.75" customHeight="1">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27.75" customHeight="1">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27.75" customHeight="1">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27.75" customHeight="1">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27.75" customHeight="1">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27.75" customHeight="1">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27.75" customHeight="1">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27.75" customHeight="1">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27.75" customHeight="1">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27.75" customHeight="1">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27.75" customHeight="1">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27.75" customHeight="1">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27.75" customHeight="1">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27.75" customHeight="1">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27.75" customHeight="1">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27.75" customHeight="1">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27.75" customHeight="1">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27.75" customHeight="1">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27.75" customHeight="1">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27.75" customHeight="1">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27.75" customHeight="1">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27.75" customHeight="1">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27.75" customHeight="1">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27.75" customHeight="1">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27.75" customHeight="1">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27.75" customHeight="1">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27.75" customHeight="1">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27.75" customHeight="1">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27.75" customHeight="1">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27.75" customHeight="1">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27.75" customHeight="1">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27.75" customHeight="1">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27.75" customHeight="1">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27.75" customHeight="1">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27.75" customHeight="1">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27.75" customHeight="1">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27.75" customHeight="1">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27.75" customHeight="1">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27.75" customHeight="1">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27.75" customHeight="1">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27.75" customHeight="1">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27.75" customHeight="1">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27.75" customHeight="1">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27.75" customHeight="1">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27.75" customHeight="1">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27.75" customHeight="1">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27.75" customHeight="1">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27.75" customHeight="1">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27.75" customHeight="1">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27.75" customHeight="1">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27.75" customHeight="1">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27.75" customHeight="1">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27.75" customHeight="1">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27.75" customHeight="1">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27.75" customHeight="1">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27.75" customHeight="1">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27.75" customHeight="1">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27.75" customHeight="1">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27.75" customHeight="1">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27.75" customHeight="1">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27.75" customHeight="1">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27.75" customHeight="1">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27.75" customHeight="1">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27.75" customHeight="1">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27.75" customHeight="1">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27.75" customHeight="1">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27.75" customHeight="1">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27.75" customHeight="1">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27.75" customHeight="1">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27.75" customHeight="1">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27.75" customHeight="1">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27.75" customHeight="1">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27.75" customHeight="1">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27.75" customHeight="1">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27.75" customHeight="1">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27.75" customHeight="1">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27.75" customHeight="1">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27.75" customHeight="1">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27.75" customHeight="1">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27.75" customHeight="1">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27.75" customHeight="1">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27.75" customHeight="1">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27.75" customHeight="1">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27.75" customHeight="1">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27.75" customHeight="1">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27.75" customHeight="1">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27.75" customHeight="1">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27.75" customHeight="1">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27.75" customHeight="1">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27.75" customHeight="1">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27.75" customHeight="1">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27.75" customHeight="1">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27.75" customHeight="1">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27.75" customHeight="1">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27.75" customHeight="1">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27.75" customHeight="1">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27.75" customHeight="1">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27.75" customHeight="1">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27.75" customHeight="1">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27.75" customHeight="1">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27.75" customHeight="1">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27.75" customHeight="1">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27.75" customHeight="1">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27.75" customHeight="1">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27.75" customHeight="1">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27.75" customHeight="1">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27.75" customHeight="1">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27.75" customHeight="1">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27.75" customHeight="1">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27.75" customHeight="1">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27.75" customHeight="1">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27.75" customHeight="1">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27.75" customHeight="1">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27.75" customHeight="1">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27.75" customHeight="1">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27.75" customHeight="1">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27.75" customHeight="1">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27.75" customHeight="1">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27.75" customHeight="1">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27.75" customHeight="1">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27.75" customHeight="1">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27.75" customHeight="1">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27.75" customHeight="1">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27.75" customHeight="1">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27.75" customHeight="1">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27.75" customHeight="1">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27.75" customHeight="1">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27.75" customHeight="1">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27.75" customHeight="1">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27.75" customHeight="1">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27.75" customHeight="1">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27.75" customHeight="1">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27.75" customHeight="1">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27.75" customHeight="1">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27.75" customHeight="1">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27.75" customHeight="1">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27.75" customHeight="1">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27.75" customHeight="1">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27.75" customHeight="1">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27.75" customHeight="1">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27.75" customHeight="1">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27.75" customHeight="1">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27.75" customHeight="1">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27.75" customHeight="1">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27.75" customHeight="1">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27.75" customHeight="1">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27.75" customHeight="1">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27.75" customHeight="1">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27.75" customHeight="1">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27.75" customHeight="1">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27.75" customHeight="1">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27.75" customHeight="1">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27.75" customHeight="1">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27.75" customHeight="1">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27.75" customHeight="1">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27.75" customHeight="1">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27.75" customHeight="1">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27.75" customHeight="1">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27.75" customHeight="1">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27.75" customHeight="1">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27.75" customHeight="1">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27.75" customHeight="1">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27.75" customHeight="1">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27.75" customHeight="1">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27.75" customHeight="1">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27.75" customHeight="1">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27.75" customHeight="1">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27.75" customHeight="1">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27.75" customHeight="1">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27.75" customHeight="1">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27.75" customHeight="1">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27.75" customHeight="1">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27.75" customHeight="1">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27.75" customHeight="1">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27.75" customHeight="1">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27.75" customHeight="1">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27.75" customHeight="1">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27.75" customHeight="1">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27.75" customHeight="1">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27.75" customHeight="1">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27.75" customHeight="1">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27.75" customHeight="1">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27.75" customHeight="1">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27.75" customHeight="1">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27.75" customHeight="1">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27.75" customHeight="1">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27.75" customHeight="1">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27.75" customHeight="1">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27.75" customHeight="1">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27.75" customHeight="1">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27.75" customHeight="1">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27.75" customHeight="1">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27.75" customHeight="1">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27.75" customHeight="1">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27.75" customHeight="1">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27.75" customHeight="1">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27.75" customHeight="1">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27.75" customHeight="1">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27.75" customHeight="1">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27.75" customHeight="1">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27.75" customHeight="1">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27.75" customHeight="1">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27.75" customHeight="1">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27.75" customHeight="1">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27.75" customHeight="1">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27.75" customHeight="1">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27.75" customHeight="1">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27.75" customHeight="1">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27.75" customHeight="1">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27.75" customHeight="1">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27.75" customHeight="1">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27.75" customHeight="1">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27.75" customHeight="1">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27.75" customHeight="1">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27.75" customHeight="1">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27.75" customHeight="1">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27.75" customHeight="1">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27.75" customHeight="1">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27.75" customHeight="1">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27.75" customHeight="1">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27.75" customHeight="1">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27.75" customHeight="1">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27.75" customHeight="1">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27.75" customHeight="1">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27.75" customHeight="1">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27.75" customHeight="1">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27.75" customHeight="1">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27.75" customHeight="1">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27.75" customHeight="1">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27.75" customHeight="1">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27.75" customHeight="1">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27.75" customHeight="1">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27.75" customHeight="1">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27.75" customHeight="1">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27.75" customHeight="1">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27.75" customHeight="1">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27.75" customHeight="1">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27.75" customHeight="1">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27.75" customHeight="1">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27.75" customHeight="1">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27.75" customHeight="1">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27.75" customHeight="1">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27.75" customHeight="1">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27.75" customHeight="1">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27.75" customHeight="1">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27.75" customHeight="1">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27.75" customHeight="1">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27.75" customHeight="1">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27.75" customHeight="1">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27.75" customHeight="1">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27.75" customHeight="1">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27.75" customHeight="1">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27.75" customHeight="1">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27.75" customHeight="1">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27.75" customHeight="1">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27.75" customHeight="1">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27.75" customHeight="1">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27.75" customHeight="1">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27.75" customHeight="1">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27.75" customHeight="1">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27.75" customHeight="1">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27.75" customHeight="1">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27.75" customHeight="1">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27.75" customHeight="1">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27.75" customHeight="1">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27.75" customHeight="1">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27.75" customHeight="1">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27.75" customHeight="1">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27.75" customHeight="1">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27.75" customHeight="1">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27.75" customHeight="1">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27.75" customHeight="1">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27.75" customHeight="1">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27.75" customHeight="1">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27.75" customHeight="1">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27.75" customHeight="1">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27.75" customHeight="1">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27.75" customHeight="1">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27.75" customHeight="1">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27.75" customHeight="1">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27.75" customHeight="1">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27.75" customHeight="1">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27.75" customHeight="1">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27.75" customHeight="1">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27.75" customHeight="1">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27.75" customHeight="1">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27.75" customHeight="1">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27.75" customHeight="1">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27.75" customHeight="1">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27.75" customHeight="1">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27.75" customHeight="1">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27.75" customHeight="1">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27.75" customHeight="1">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27.75" customHeight="1">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27.75" customHeight="1">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27.75" customHeight="1">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27.75" customHeight="1">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27.75" customHeight="1">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27.75" customHeight="1">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27.75" customHeight="1">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27.75" customHeight="1">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27.75" customHeight="1">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27.75" customHeight="1">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27.75" customHeight="1">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27.75" customHeight="1">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27.75" customHeight="1">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27.75" customHeight="1">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27.75" customHeight="1">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27.75" customHeight="1">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27.75" customHeight="1">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27.75" customHeight="1">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27.75" customHeight="1">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27.75" customHeight="1">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27.75" customHeight="1">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27.75" customHeight="1">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27.75" customHeight="1">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27.75" customHeight="1">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27.75" customHeight="1">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27.75" customHeight="1">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27.75" customHeight="1">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27.75" customHeight="1">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27.75" customHeight="1">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27.75" customHeight="1">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27.75" customHeight="1">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27.75" customHeight="1">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27.75" customHeight="1">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27.75" customHeight="1">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27.75" customHeight="1">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27.75" customHeight="1">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27.75" customHeight="1">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27.75" customHeight="1">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27.75" customHeight="1">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27.75" customHeight="1">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27.75" customHeight="1">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27.75" customHeight="1">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27.75" customHeight="1">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27.75" customHeight="1">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27.75" customHeight="1">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27.75" customHeight="1">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27.75" customHeight="1">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27.75" customHeight="1">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27.75" customHeight="1">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27.75" customHeight="1">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27.75" customHeight="1">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27.75" customHeight="1">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27.75" customHeight="1">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27.75" customHeight="1">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27.75" customHeight="1">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27.75" customHeight="1">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27.75" customHeight="1">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27.75" customHeight="1">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27.75" customHeight="1">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27.75" customHeight="1">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27.75" customHeight="1">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27.75" customHeight="1">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27.75" customHeight="1">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27.75" customHeight="1">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27.75" customHeight="1">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27.75" customHeight="1">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27.75" customHeight="1">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27.75" customHeight="1">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27.75" customHeight="1">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27.75" customHeight="1">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27.75" customHeight="1">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27.75" customHeight="1">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27.75" customHeight="1">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27.75" customHeight="1">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27.75" customHeight="1">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27.75" customHeight="1">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27.75" customHeight="1">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27.75" customHeight="1">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27.75" customHeight="1">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27.75" customHeight="1">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27.75" customHeight="1">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27.75" customHeight="1">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27.75" customHeight="1">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27.75" customHeight="1">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27.75" customHeight="1">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27.75" customHeight="1">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27.75" customHeight="1">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27.75" customHeight="1">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27.75" customHeight="1">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27.75" customHeight="1">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27.75" customHeight="1">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27.75" customHeight="1">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27.75" customHeight="1">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27.75" customHeight="1">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27.75" customHeight="1">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27.75" customHeight="1">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27.75" customHeight="1">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27.75" customHeight="1">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27.75" customHeight="1">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27.75" customHeight="1">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27.75" customHeight="1">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27.75" customHeight="1">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27.75" customHeight="1">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27.75" customHeight="1">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27.75" customHeight="1">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27.75" customHeight="1">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27.75" customHeight="1">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27.75" customHeight="1">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27.75" customHeight="1">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27.75" customHeight="1">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27.75" customHeight="1">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27.75" customHeight="1">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27.75" customHeight="1">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27.75" customHeight="1">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27.75" customHeight="1">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27.75" customHeight="1">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27.75" customHeight="1">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27.75" customHeight="1">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27.75" customHeight="1">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27.75" customHeight="1">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27.75" customHeight="1">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27.75" customHeight="1">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27.75" customHeight="1">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27.75" customHeight="1">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27.75" customHeight="1">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27.75" customHeight="1">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27.75" customHeight="1">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27.75" customHeight="1">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27.75" customHeight="1">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27.75" customHeight="1">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27.75" customHeight="1">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27.75" customHeight="1">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27.75" customHeight="1">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27.75" customHeight="1">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27.75" customHeight="1">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27.75" customHeight="1">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27.75" customHeight="1">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27.75" customHeight="1">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27.75" customHeight="1">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27.75" customHeight="1">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27.75" customHeight="1">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27.75" customHeight="1">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27.75" customHeight="1">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27.75" customHeight="1">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27.75" customHeight="1">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27.75" customHeight="1">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27.75" customHeight="1">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27.75" customHeight="1">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27.75" customHeight="1">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27.75" customHeight="1">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mergeCells count="5">
    <mergeCell ref="C8:M8"/>
    <mergeCell ref="C9:M9"/>
    <mergeCell ref="C15:M15"/>
    <mergeCell ref="C16:M16"/>
    <mergeCell ref="K18:M18"/>
  </mergeCells>
  <phoneticPr fontId="3"/>
  <printOptions horizontalCentered="1"/>
  <pageMargins left="0.25" right="0.25" top="0.75" bottom="0.75" header="0.3" footer="0.3"/>
  <pageSetup paperSize="9" scale="91" orientation="landscape" r:id="rId1"/>
  <headerFooter differentFirst="1">
    <oddFooter>&amp;C&amp;P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BD85B-23F5-42CF-80BF-C49DF9B25C05}">
  <sheetPr>
    <pageSetUpPr fitToPage="1"/>
  </sheetPr>
  <dimension ref="B2:X27"/>
  <sheetViews>
    <sheetView showGridLines="0" zoomScale="85" zoomScaleNormal="85" workbookViewId="0"/>
  </sheetViews>
  <sheetFormatPr defaultColWidth="8.69921875" defaultRowHeight="15" outlineLevelRow="1" outlineLevelCol="1"/>
  <cols>
    <col min="1" max="2" width="5.59765625" style="55" customWidth="1"/>
    <col min="3" max="3" width="21.796875" style="55" bestFit="1" customWidth="1"/>
    <col min="4" max="4" width="28.796875" style="55" bestFit="1" customWidth="1"/>
    <col min="5" max="5" width="20.8984375" style="55" bestFit="1" customWidth="1"/>
    <col min="6" max="9" width="12.59765625" style="55" hidden="1" customWidth="1" outlineLevel="1"/>
    <col min="10" max="10" width="12.59765625" style="55" customWidth="1" collapsed="1"/>
    <col min="11" max="17" width="12.59765625" style="55" customWidth="1"/>
    <col min="18" max="18" width="5.59765625" style="55" customWidth="1"/>
    <col min="19" max="21" width="18.19921875" style="55" customWidth="1"/>
    <col min="22" max="23" width="19.19921875" style="55" bestFit="1" customWidth="1"/>
    <col min="24" max="24" width="21.69921875" style="55" customWidth="1"/>
    <col min="25" max="16384" width="8.69921875" style="55"/>
  </cols>
  <sheetData>
    <row r="2" spans="3:24" hidden="1" outlineLevel="1">
      <c r="J2" s="234" t="s">
        <v>869</v>
      </c>
      <c r="K2" s="234" t="s">
        <v>869</v>
      </c>
      <c r="L2" s="234" t="s">
        <v>869</v>
      </c>
      <c r="M2" s="234" t="s">
        <v>869</v>
      </c>
      <c r="N2" s="234" t="str">
        <f>連結PL_四半期!M2</f>
        <v>第25期</v>
      </c>
      <c r="O2" s="234" t="str">
        <f>連結PL_四半期!N2</f>
        <v>第25期</v>
      </c>
      <c r="P2" s="234" t="str">
        <f>連結PL_四半期!O2</f>
        <v>第25期</v>
      </c>
      <c r="Q2" s="234" t="str">
        <f>連結PL_四半期!P2</f>
        <v>第25期</v>
      </c>
      <c r="R2" s="234"/>
      <c r="S2" s="234"/>
      <c r="T2" s="234"/>
      <c r="U2" s="234"/>
      <c r="V2" s="234" t="s">
        <v>426</v>
      </c>
      <c r="W2" s="234" t="s">
        <v>426</v>
      </c>
      <c r="X2" s="234" t="s">
        <v>426</v>
      </c>
    </row>
    <row r="3" spans="3:24" hidden="1" outlineLevel="1">
      <c r="J3" s="372" t="s">
        <v>870</v>
      </c>
      <c r="K3" s="372" t="s">
        <v>883</v>
      </c>
      <c r="L3" s="372" t="s">
        <v>885</v>
      </c>
      <c r="M3" s="372" t="s">
        <v>887</v>
      </c>
      <c r="N3" s="372" t="str">
        <f>連結PL_四半期!M3</f>
        <v>(自　2024年1月 1日</v>
      </c>
      <c r="O3" s="372" t="str">
        <f>連結PL_四半期!N3</f>
        <v>(自　2024年 4月 1日</v>
      </c>
      <c r="P3" s="372" t="str">
        <f>連結PL_四半期!O3</f>
        <v>(自　2024年 7月 1日</v>
      </c>
      <c r="Q3" s="372" t="str">
        <f>連結PL_四半期!P3</f>
        <v>(自　2024年10月 1日</v>
      </c>
      <c r="R3" s="350"/>
      <c r="S3" s="234"/>
      <c r="T3" s="234"/>
      <c r="U3" s="234"/>
      <c r="V3" s="234" t="s">
        <v>427</v>
      </c>
      <c r="W3" s="234" t="s">
        <v>376</v>
      </c>
      <c r="X3" s="234" t="s">
        <v>377</v>
      </c>
    </row>
    <row r="4" spans="3:24" hidden="1" outlineLevel="1">
      <c r="J4" s="372" t="s">
        <v>874</v>
      </c>
      <c r="K4" s="372" t="s">
        <v>876</v>
      </c>
      <c r="L4" s="372" t="s">
        <v>878</v>
      </c>
      <c r="M4" s="372" t="s">
        <v>873</v>
      </c>
      <c r="N4" s="372" t="str">
        <f>連結PL_四半期!M4</f>
        <v xml:space="preserve"> 至　2024年3月31日)</v>
      </c>
      <c r="O4" s="372" t="str">
        <f>連結PL_四半期!N4</f>
        <v xml:space="preserve"> 至　2024年 6月30日)</v>
      </c>
      <c r="P4" s="372" t="str">
        <f>連結PL_四半期!O4</f>
        <v xml:space="preserve"> 至　2024年 9月30日)</v>
      </c>
      <c r="Q4" s="372" t="str">
        <f>連結PL_四半期!P4</f>
        <v xml:space="preserve"> 至　2024年12月31日)</v>
      </c>
      <c r="R4" s="350"/>
      <c r="S4" s="234"/>
      <c r="T4" s="234"/>
      <c r="U4" s="234"/>
      <c r="V4" s="234" t="s">
        <v>428</v>
      </c>
      <c r="W4" s="234" t="s">
        <v>429</v>
      </c>
      <c r="X4" s="234" t="s">
        <v>430</v>
      </c>
    </row>
    <row r="5" spans="3:24" ht="19.2" collapsed="1">
      <c r="C5" s="147" t="s">
        <v>454</v>
      </c>
      <c r="E5" s="147" t="s">
        <v>853</v>
      </c>
    </row>
    <row r="6" spans="3:24">
      <c r="J6" s="234"/>
      <c r="K6" s="234"/>
      <c r="L6" s="234"/>
      <c r="M6" s="56"/>
      <c r="N6" s="234"/>
      <c r="O6" s="234"/>
      <c r="P6" s="234"/>
      <c r="Q6" s="56" t="s">
        <v>374</v>
      </c>
      <c r="R6" s="56"/>
    </row>
    <row r="7" spans="3:24">
      <c r="C7" s="148"/>
      <c r="D7" s="148"/>
      <c r="E7" s="148"/>
      <c r="F7" s="149" t="s">
        <v>796</v>
      </c>
      <c r="G7" s="149" t="s">
        <v>809</v>
      </c>
      <c r="H7" s="149" t="s">
        <v>810</v>
      </c>
      <c r="I7" s="149" t="s">
        <v>811</v>
      </c>
      <c r="J7" s="149" t="s">
        <v>801</v>
      </c>
      <c r="K7" s="149" t="s">
        <v>802</v>
      </c>
      <c r="L7" s="149" t="s">
        <v>812</v>
      </c>
      <c r="M7" s="149" t="s">
        <v>813</v>
      </c>
      <c r="N7" s="149" t="s">
        <v>840</v>
      </c>
      <c r="O7" s="149" t="s">
        <v>841</v>
      </c>
      <c r="P7" s="149" t="s">
        <v>848</v>
      </c>
      <c r="Q7" s="149" t="s">
        <v>849</v>
      </c>
    </row>
    <row r="8" spans="3:24" ht="30">
      <c r="C8" s="473" t="s">
        <v>923</v>
      </c>
      <c r="D8" s="148"/>
      <c r="E8" s="149" t="s">
        <v>538</v>
      </c>
      <c r="F8" s="277" t="s">
        <v>797</v>
      </c>
      <c r="G8" s="277" t="s">
        <v>798</v>
      </c>
      <c r="H8" s="277" t="s">
        <v>799</v>
      </c>
      <c r="I8" s="277" t="s">
        <v>800</v>
      </c>
      <c r="J8" s="277" t="s">
        <v>805</v>
      </c>
      <c r="K8" s="277" t="s">
        <v>806</v>
      </c>
      <c r="L8" s="277" t="s">
        <v>807</v>
      </c>
      <c r="M8" s="277" t="s">
        <v>808</v>
      </c>
      <c r="N8" s="277" t="s">
        <v>844</v>
      </c>
      <c r="O8" s="277" t="s">
        <v>845</v>
      </c>
      <c r="P8" s="277" t="s">
        <v>846</v>
      </c>
      <c r="Q8" s="277" t="s">
        <v>847</v>
      </c>
    </row>
    <row r="9" spans="3:24" ht="28.5" customHeight="1">
      <c r="C9" s="504" t="s">
        <v>431</v>
      </c>
      <c r="D9" s="507" t="s">
        <v>455</v>
      </c>
      <c r="E9" s="508"/>
      <c r="F9" s="341">
        <v>787426</v>
      </c>
      <c r="G9" s="342">
        <v>880109</v>
      </c>
      <c r="H9" s="341">
        <v>946713</v>
      </c>
      <c r="I9" s="342">
        <v>1010566</v>
      </c>
      <c r="J9" s="452">
        <v>1041041</v>
      </c>
      <c r="K9" s="453">
        <v>1026934</v>
      </c>
      <c r="L9" s="452">
        <v>993488</v>
      </c>
      <c r="M9" s="453">
        <v>1015774</v>
      </c>
      <c r="N9" s="452">
        <v>1023211</v>
      </c>
      <c r="O9" s="453">
        <v>938022</v>
      </c>
      <c r="P9" s="452">
        <v>966923</v>
      </c>
      <c r="Q9" s="453">
        <v>1205074</v>
      </c>
    </row>
    <row r="10" spans="3:24" ht="28.5" customHeight="1">
      <c r="C10" s="505"/>
      <c r="D10" s="490" t="s">
        <v>456</v>
      </c>
      <c r="E10" s="187" t="s">
        <v>457</v>
      </c>
      <c r="F10" s="339">
        <v>1666085</v>
      </c>
      <c r="G10" s="343">
        <v>1358668</v>
      </c>
      <c r="H10" s="339">
        <v>1295912</v>
      </c>
      <c r="I10" s="343">
        <v>1611203</v>
      </c>
      <c r="J10" s="439">
        <v>1538285</v>
      </c>
      <c r="K10" s="440">
        <v>1306711</v>
      </c>
      <c r="L10" s="439">
        <v>1322116</v>
      </c>
      <c r="M10" s="440">
        <v>1444445</v>
      </c>
      <c r="N10" s="439">
        <v>1456262</v>
      </c>
      <c r="O10" s="440">
        <v>1300876</v>
      </c>
      <c r="P10" s="439">
        <v>1380441</v>
      </c>
      <c r="Q10" s="440">
        <v>1200514</v>
      </c>
    </row>
    <row r="11" spans="3:24" ht="28.5" customHeight="1">
      <c r="C11" s="505"/>
      <c r="D11" s="491"/>
      <c r="E11" s="187" t="s">
        <v>458</v>
      </c>
      <c r="F11" s="339">
        <v>571922</v>
      </c>
      <c r="G11" s="343">
        <v>618190</v>
      </c>
      <c r="H11" s="339">
        <v>567229</v>
      </c>
      <c r="I11" s="343">
        <v>480693</v>
      </c>
      <c r="J11" s="439">
        <v>462478</v>
      </c>
      <c r="K11" s="440">
        <v>682067</v>
      </c>
      <c r="L11" s="439">
        <v>618403</v>
      </c>
      <c r="M11" s="440">
        <v>525368</v>
      </c>
      <c r="N11" s="439">
        <v>447057</v>
      </c>
      <c r="O11" s="440">
        <v>530136</v>
      </c>
      <c r="P11" s="439">
        <v>355975</v>
      </c>
      <c r="Q11" s="440">
        <v>501634</v>
      </c>
    </row>
    <row r="12" spans="3:24" ht="28.5" customHeight="1">
      <c r="C12" s="505"/>
      <c r="D12" s="499"/>
      <c r="E12" s="250" t="s">
        <v>459</v>
      </c>
      <c r="F12" s="344">
        <v>2238007</v>
      </c>
      <c r="G12" s="345">
        <v>1976858</v>
      </c>
      <c r="H12" s="344">
        <v>1863142</v>
      </c>
      <c r="I12" s="345">
        <v>2091896</v>
      </c>
      <c r="J12" s="454">
        <v>2000764</v>
      </c>
      <c r="K12" s="455">
        <v>1988778</v>
      </c>
      <c r="L12" s="454">
        <v>1940519</v>
      </c>
      <c r="M12" s="455">
        <v>1969814</v>
      </c>
      <c r="N12" s="454">
        <v>1903320</v>
      </c>
      <c r="O12" s="455">
        <v>1831012</v>
      </c>
      <c r="P12" s="454">
        <v>1736416</v>
      </c>
      <c r="Q12" s="455">
        <v>1702149</v>
      </c>
    </row>
    <row r="13" spans="3:24" ht="28.5" customHeight="1">
      <c r="C13" s="506"/>
      <c r="D13" s="513" t="s">
        <v>445</v>
      </c>
      <c r="E13" s="514"/>
      <c r="F13" s="346">
        <v>492997</v>
      </c>
      <c r="G13" s="347">
        <v>356565</v>
      </c>
      <c r="H13" s="346">
        <v>405436</v>
      </c>
      <c r="I13" s="347">
        <v>365901</v>
      </c>
      <c r="J13" s="456">
        <v>413629</v>
      </c>
      <c r="K13" s="457">
        <v>372018</v>
      </c>
      <c r="L13" s="456">
        <v>344136</v>
      </c>
      <c r="M13" s="457">
        <v>417148</v>
      </c>
      <c r="N13" s="456">
        <v>372338</v>
      </c>
      <c r="O13" s="457">
        <v>325683</v>
      </c>
      <c r="P13" s="456">
        <v>345232</v>
      </c>
      <c r="Q13" s="457">
        <v>335115</v>
      </c>
    </row>
    <row r="14" spans="3:24" ht="28.5" customHeight="1">
      <c r="C14" s="500" t="s">
        <v>432</v>
      </c>
      <c r="D14" s="507" t="s">
        <v>460</v>
      </c>
      <c r="E14" s="508"/>
      <c r="F14" s="341">
        <v>399240</v>
      </c>
      <c r="G14" s="342">
        <v>368823</v>
      </c>
      <c r="H14" s="341">
        <v>410594</v>
      </c>
      <c r="I14" s="342">
        <v>497212</v>
      </c>
      <c r="J14" s="452">
        <v>455096</v>
      </c>
      <c r="K14" s="453">
        <v>376913</v>
      </c>
      <c r="L14" s="452">
        <v>271641</v>
      </c>
      <c r="M14" s="453">
        <v>222944</v>
      </c>
      <c r="N14" s="452">
        <v>154368</v>
      </c>
      <c r="O14" s="453">
        <v>81968</v>
      </c>
      <c r="P14" s="452">
        <v>175098</v>
      </c>
      <c r="Q14" s="453">
        <v>370519</v>
      </c>
    </row>
    <row r="15" spans="3:24" ht="28.5" customHeight="1">
      <c r="C15" s="511"/>
      <c r="D15" s="490" t="s">
        <v>461</v>
      </c>
      <c r="E15" s="491"/>
      <c r="F15" s="339">
        <v>742895</v>
      </c>
      <c r="G15" s="343">
        <v>432967</v>
      </c>
      <c r="H15" s="339">
        <v>342801</v>
      </c>
      <c r="I15" s="343">
        <v>580423</v>
      </c>
      <c r="J15" s="439">
        <v>495866</v>
      </c>
      <c r="K15" s="440">
        <v>276917</v>
      </c>
      <c r="L15" s="439">
        <v>263073</v>
      </c>
      <c r="M15" s="440">
        <v>502064</v>
      </c>
      <c r="N15" s="439">
        <v>493630</v>
      </c>
      <c r="O15" s="440">
        <v>280090</v>
      </c>
      <c r="P15" s="439">
        <v>246676</v>
      </c>
      <c r="Q15" s="440">
        <v>134087</v>
      </c>
    </row>
    <row r="16" spans="3:24" ht="28.5" customHeight="1">
      <c r="C16" s="511"/>
      <c r="D16" s="490" t="s">
        <v>445</v>
      </c>
      <c r="E16" s="491"/>
      <c r="F16" s="339">
        <v>20655</v>
      </c>
      <c r="G16" s="343">
        <v>37009</v>
      </c>
      <c r="H16" s="339">
        <v>42081</v>
      </c>
      <c r="I16" s="343">
        <v>-13638</v>
      </c>
      <c r="J16" s="439">
        <v>68341</v>
      </c>
      <c r="K16" s="440">
        <v>-6758</v>
      </c>
      <c r="L16" s="439">
        <v>2087</v>
      </c>
      <c r="M16" s="440">
        <v>3397</v>
      </c>
      <c r="N16" s="439">
        <v>90906</v>
      </c>
      <c r="O16" s="440">
        <v>68132</v>
      </c>
      <c r="P16" s="439">
        <v>109273</v>
      </c>
      <c r="Q16" s="440">
        <v>90694</v>
      </c>
    </row>
    <row r="17" spans="2:17" ht="28.5" customHeight="1">
      <c r="C17" s="512"/>
      <c r="D17" s="509" t="s">
        <v>462</v>
      </c>
      <c r="E17" s="509"/>
      <c r="F17" s="340">
        <v>-507099</v>
      </c>
      <c r="G17" s="348">
        <v>-544795</v>
      </c>
      <c r="H17" s="340">
        <v>-555495</v>
      </c>
      <c r="I17" s="348">
        <v>-582617</v>
      </c>
      <c r="J17" s="446">
        <v>-479314</v>
      </c>
      <c r="K17" s="445">
        <v>-557350</v>
      </c>
      <c r="L17" s="446">
        <v>-510289</v>
      </c>
      <c r="M17" s="445">
        <v>-463093</v>
      </c>
      <c r="N17" s="446">
        <v>-544325</v>
      </c>
      <c r="O17" s="445">
        <v>-571098</v>
      </c>
      <c r="P17" s="446">
        <v>-506193</v>
      </c>
      <c r="Q17" s="445">
        <v>-507442</v>
      </c>
    </row>
    <row r="19" spans="2:17">
      <c r="B19" s="56" t="s">
        <v>921</v>
      </c>
      <c r="C19" s="55" t="s">
        <v>92</v>
      </c>
    </row>
    <row r="20" spans="2:17">
      <c r="B20" s="56"/>
    </row>
    <row r="21" spans="2:17">
      <c r="B21" s="56" t="s">
        <v>32</v>
      </c>
      <c r="C21" s="55" t="s">
        <v>754</v>
      </c>
    </row>
    <row r="27" spans="2:17">
      <c r="L27" s="278"/>
      <c r="P27" s="278"/>
    </row>
  </sheetData>
  <mergeCells count="9">
    <mergeCell ref="C9:C13"/>
    <mergeCell ref="D9:E9"/>
    <mergeCell ref="D10:D12"/>
    <mergeCell ref="D13:E13"/>
    <mergeCell ref="D17:E17"/>
    <mergeCell ref="C14:C17"/>
    <mergeCell ref="D14:E14"/>
    <mergeCell ref="D15:E15"/>
    <mergeCell ref="D16:E16"/>
  </mergeCells>
  <phoneticPr fontId="3"/>
  <printOptions horizontalCentered="1"/>
  <pageMargins left="0.25" right="0.25" top="0.75" bottom="0.75" header="0.3" footer="0.3"/>
  <pageSetup paperSize="9" scale="93" orientation="landscape" r:id="rId1"/>
  <headerFooter differentFirst="1">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61728-1EC5-4EFA-99FC-63DE518FE6C3}">
  <sheetPr>
    <pageSetUpPr fitToPage="1"/>
  </sheetPr>
  <dimension ref="A1:Z1000"/>
  <sheetViews>
    <sheetView workbookViewId="0"/>
  </sheetViews>
  <sheetFormatPr defaultColWidth="13.19921875" defaultRowHeight="15" customHeight="1"/>
  <cols>
    <col min="1" max="26" width="8.19921875" style="61" customWidth="1"/>
    <col min="27" max="16384" width="13.19921875" style="61"/>
  </cols>
  <sheetData>
    <row r="1" spans="1:26" ht="27.75" customHeight="1">
      <c r="A1" s="58"/>
      <c r="B1" s="59"/>
      <c r="C1" s="59"/>
      <c r="D1" s="59"/>
      <c r="E1" s="59"/>
      <c r="F1" s="59"/>
      <c r="G1" s="59"/>
      <c r="H1" s="59"/>
      <c r="I1" s="59"/>
      <c r="J1" s="59"/>
      <c r="K1" s="59"/>
      <c r="L1" s="58"/>
      <c r="M1" s="58"/>
      <c r="N1" s="58"/>
      <c r="O1" s="58"/>
      <c r="P1" s="60"/>
      <c r="Q1" s="60"/>
      <c r="R1" s="60"/>
      <c r="S1" s="60"/>
      <c r="T1" s="60"/>
      <c r="U1" s="60"/>
      <c r="V1" s="60"/>
      <c r="W1" s="60"/>
      <c r="X1" s="60"/>
      <c r="Y1" s="60"/>
      <c r="Z1" s="60"/>
    </row>
    <row r="2" spans="1:26" ht="27.75" customHeight="1">
      <c r="A2" s="58"/>
      <c r="B2" s="59"/>
      <c r="C2" s="59"/>
      <c r="D2" s="59"/>
      <c r="E2" s="59"/>
      <c r="F2" s="59"/>
      <c r="G2" s="59"/>
      <c r="H2" s="59"/>
      <c r="I2" s="59"/>
      <c r="J2" s="59"/>
      <c r="K2" s="59"/>
      <c r="L2" s="58"/>
      <c r="M2" s="58"/>
      <c r="N2" s="58"/>
      <c r="O2" s="58"/>
      <c r="P2" s="60"/>
      <c r="Q2" s="60"/>
      <c r="R2" s="60"/>
      <c r="S2" s="60"/>
      <c r="T2" s="60"/>
      <c r="U2" s="60"/>
      <c r="V2" s="60"/>
      <c r="W2" s="60"/>
      <c r="X2" s="60"/>
      <c r="Y2" s="60"/>
      <c r="Z2" s="60"/>
    </row>
    <row r="3" spans="1:26" ht="27.75" customHeight="1">
      <c r="A3" s="58"/>
      <c r="B3" s="58"/>
      <c r="C3" s="62"/>
      <c r="D3" s="62"/>
      <c r="E3" s="62"/>
      <c r="F3" s="62"/>
      <c r="G3" s="62"/>
      <c r="H3" s="62"/>
      <c r="I3" s="62"/>
      <c r="J3" s="62"/>
      <c r="K3" s="62"/>
      <c r="L3" s="62"/>
      <c r="M3" s="62"/>
      <c r="N3" s="62"/>
      <c r="O3" s="62"/>
      <c r="P3" s="60"/>
      <c r="Q3" s="60"/>
      <c r="R3" s="60"/>
      <c r="S3" s="60"/>
      <c r="T3" s="60"/>
      <c r="U3" s="60"/>
      <c r="V3" s="60"/>
      <c r="W3" s="60"/>
      <c r="X3" s="60"/>
      <c r="Y3" s="60"/>
      <c r="Z3" s="60"/>
    </row>
    <row r="4" spans="1:26" ht="27.75" customHeight="1">
      <c r="A4" s="58"/>
      <c r="B4" s="59"/>
      <c r="C4" s="59"/>
      <c r="D4" s="59"/>
      <c r="E4" s="63"/>
      <c r="F4" s="59"/>
      <c r="G4" s="58"/>
      <c r="H4" s="64"/>
      <c r="I4" s="59"/>
      <c r="J4" s="59"/>
      <c r="K4" s="59"/>
      <c r="L4" s="58"/>
      <c r="M4" s="58"/>
      <c r="N4" s="58"/>
      <c r="O4" s="58"/>
      <c r="P4" s="60"/>
      <c r="Q4" s="60"/>
      <c r="R4" s="60"/>
      <c r="S4" s="60"/>
      <c r="T4" s="60"/>
      <c r="U4" s="60"/>
      <c r="V4" s="60"/>
      <c r="W4" s="60"/>
      <c r="X4" s="60"/>
      <c r="Y4" s="60"/>
      <c r="Z4" s="60"/>
    </row>
    <row r="5" spans="1:26" ht="27.75" customHeight="1">
      <c r="A5" s="58"/>
      <c r="B5" s="59"/>
      <c r="C5" s="59"/>
      <c r="D5" s="59"/>
      <c r="E5" s="59"/>
      <c r="F5" s="59"/>
      <c r="G5" s="59"/>
      <c r="H5" s="59"/>
      <c r="I5" s="59"/>
      <c r="J5" s="59"/>
      <c r="K5" s="59"/>
      <c r="L5" s="58"/>
      <c r="M5" s="58"/>
      <c r="N5" s="58"/>
      <c r="O5" s="58"/>
      <c r="P5" s="60"/>
      <c r="Q5" s="60"/>
      <c r="R5" s="60"/>
      <c r="S5" s="60"/>
      <c r="T5" s="60"/>
      <c r="U5" s="60"/>
      <c r="V5" s="60"/>
      <c r="W5" s="60"/>
      <c r="X5" s="60"/>
      <c r="Y5" s="60"/>
      <c r="Z5" s="60"/>
    </row>
    <row r="6" spans="1:26" ht="27.75" customHeight="1">
      <c r="A6" s="58"/>
      <c r="B6" s="58"/>
      <c r="C6" s="59"/>
      <c r="D6" s="59"/>
      <c r="E6" s="59"/>
      <c r="F6" s="59"/>
      <c r="G6" s="59"/>
      <c r="H6" s="59"/>
      <c r="I6" s="59"/>
      <c r="J6" s="59"/>
      <c r="K6" s="59"/>
      <c r="L6" s="58"/>
      <c r="M6" s="58"/>
      <c r="N6" s="65"/>
      <c r="O6" s="58"/>
      <c r="P6" s="60"/>
      <c r="Q6" s="60"/>
      <c r="R6" s="60"/>
      <c r="S6" s="60"/>
      <c r="T6" s="60"/>
      <c r="U6" s="60"/>
      <c r="V6" s="60"/>
      <c r="W6" s="60"/>
      <c r="X6" s="60"/>
      <c r="Y6" s="60"/>
      <c r="Z6" s="60"/>
    </row>
    <row r="7" spans="1:26" ht="27.75" customHeight="1">
      <c r="A7" s="58"/>
      <c r="B7" s="58"/>
      <c r="C7" s="59"/>
      <c r="D7" s="59"/>
      <c r="E7" s="59"/>
      <c r="F7" s="59"/>
      <c r="G7" s="59"/>
      <c r="H7" s="59"/>
      <c r="I7" s="59"/>
      <c r="J7" s="59"/>
      <c r="K7" s="59"/>
      <c r="L7" s="58"/>
      <c r="M7" s="58"/>
      <c r="N7" s="66"/>
      <c r="O7" s="58"/>
      <c r="P7" s="60"/>
      <c r="Q7" s="60"/>
      <c r="R7" s="60"/>
      <c r="S7" s="60"/>
      <c r="T7" s="60"/>
      <c r="U7" s="60"/>
      <c r="V7" s="60"/>
      <c r="W7" s="60"/>
      <c r="X7" s="60"/>
      <c r="Y7" s="60"/>
      <c r="Z7" s="60"/>
    </row>
    <row r="8" spans="1:26" ht="27.75" customHeight="1">
      <c r="A8" s="231"/>
      <c r="C8" s="479" t="s">
        <v>189</v>
      </c>
      <c r="D8" s="479"/>
      <c r="E8" s="479"/>
      <c r="F8" s="479"/>
      <c r="G8" s="479"/>
      <c r="H8" s="479"/>
      <c r="I8" s="479"/>
      <c r="J8" s="479"/>
      <c r="K8" s="479"/>
      <c r="L8" s="479"/>
      <c r="M8" s="479"/>
      <c r="P8" s="60"/>
      <c r="Q8" s="60"/>
      <c r="R8" s="60"/>
      <c r="S8" s="60"/>
      <c r="T8" s="60"/>
      <c r="U8" s="60"/>
      <c r="V8" s="60"/>
      <c r="W8" s="60"/>
      <c r="X8" s="60"/>
      <c r="Y8" s="60"/>
      <c r="Z8" s="60"/>
    </row>
    <row r="9" spans="1:26" ht="27.75" customHeight="1">
      <c r="C9" s="480" t="s">
        <v>539</v>
      </c>
      <c r="D9" s="480"/>
      <c r="E9" s="480"/>
      <c r="F9" s="480"/>
      <c r="G9" s="480"/>
      <c r="H9" s="480"/>
      <c r="I9" s="480"/>
      <c r="J9" s="480"/>
      <c r="K9" s="480"/>
      <c r="L9" s="480"/>
      <c r="M9" s="480"/>
      <c r="P9" s="60"/>
      <c r="Q9" s="60"/>
      <c r="R9" s="60"/>
      <c r="S9" s="60"/>
      <c r="T9" s="60"/>
      <c r="U9" s="60"/>
      <c r="V9" s="60"/>
      <c r="W9" s="60"/>
      <c r="X9" s="60"/>
      <c r="Y9" s="60"/>
      <c r="Z9" s="60"/>
    </row>
    <row r="10" spans="1:26" ht="27.75" customHeight="1">
      <c r="A10" s="67"/>
      <c r="B10" s="67"/>
      <c r="C10" s="480" t="s">
        <v>540</v>
      </c>
      <c r="D10" s="480"/>
      <c r="E10" s="480"/>
      <c r="F10" s="480"/>
      <c r="G10" s="480"/>
      <c r="H10" s="480"/>
      <c r="I10" s="480"/>
      <c r="J10" s="480"/>
      <c r="K10" s="480"/>
      <c r="L10" s="480"/>
      <c r="M10" s="480"/>
      <c r="N10" s="67"/>
      <c r="O10" s="67"/>
      <c r="P10" s="69"/>
      <c r="Q10" s="69"/>
      <c r="R10" s="69"/>
      <c r="S10" s="69"/>
      <c r="T10" s="69"/>
      <c r="U10" s="69"/>
      <c r="V10" s="69"/>
      <c r="W10" s="69"/>
      <c r="X10" s="69"/>
      <c r="Y10" s="69"/>
      <c r="Z10" s="69"/>
    </row>
    <row r="11" spans="1:26" ht="27.75" customHeight="1">
      <c r="A11" s="67"/>
      <c r="B11" s="67"/>
      <c r="C11" s="67"/>
      <c r="D11" s="68"/>
      <c r="E11" s="68"/>
      <c r="F11" s="68"/>
      <c r="G11" s="67"/>
      <c r="H11" s="67"/>
      <c r="I11" s="68"/>
      <c r="J11" s="68"/>
      <c r="K11" s="68"/>
      <c r="L11" s="67"/>
      <c r="M11" s="67"/>
      <c r="N11" s="67"/>
      <c r="O11" s="67"/>
      <c r="P11" s="69"/>
      <c r="Q11" s="69"/>
      <c r="R11" s="69"/>
      <c r="S11" s="69"/>
      <c r="T11" s="69"/>
      <c r="U11" s="69"/>
      <c r="V11" s="69"/>
      <c r="W11" s="69"/>
      <c r="X11" s="69"/>
      <c r="Y11" s="69"/>
      <c r="Z11" s="69"/>
    </row>
    <row r="12" spans="1:26" ht="27.75" customHeight="1">
      <c r="A12" s="67"/>
      <c r="B12" s="67"/>
      <c r="C12" s="67"/>
      <c r="D12" s="68"/>
      <c r="E12" s="68"/>
      <c r="F12" s="68"/>
      <c r="G12" s="67"/>
      <c r="H12" s="67"/>
      <c r="I12" s="68"/>
      <c r="J12" s="68"/>
      <c r="K12" s="68"/>
      <c r="L12" s="67"/>
      <c r="M12" s="67"/>
      <c r="N12" s="67"/>
      <c r="O12" s="67"/>
      <c r="P12" s="69"/>
      <c r="Q12" s="69"/>
      <c r="R12" s="69"/>
      <c r="S12" s="69"/>
      <c r="T12" s="69"/>
      <c r="U12" s="69"/>
      <c r="V12" s="69"/>
      <c r="W12" s="69"/>
      <c r="X12" s="69"/>
      <c r="Y12" s="69"/>
      <c r="Z12" s="69"/>
    </row>
    <row r="13" spans="1:26" ht="27.75" customHeight="1">
      <c r="A13" s="67"/>
      <c r="B13" s="67"/>
      <c r="C13" s="67"/>
      <c r="D13" s="68"/>
      <c r="E13" s="68"/>
      <c r="F13" s="68"/>
      <c r="G13" s="67"/>
      <c r="H13" s="67"/>
      <c r="I13" s="68"/>
      <c r="J13" s="68"/>
      <c r="K13" s="68"/>
      <c r="L13" s="67"/>
      <c r="M13" s="67"/>
      <c r="N13" s="67"/>
      <c r="O13" s="67"/>
      <c r="P13" s="69"/>
      <c r="Q13" s="69"/>
      <c r="R13" s="69"/>
      <c r="S13" s="69"/>
      <c r="T13" s="69"/>
      <c r="U13" s="69"/>
      <c r="V13" s="69"/>
      <c r="W13" s="69"/>
      <c r="X13" s="69"/>
      <c r="Y13" s="69"/>
      <c r="Z13" s="69"/>
    </row>
    <row r="14" spans="1:26" ht="27.75" customHeight="1">
      <c r="A14" s="70"/>
      <c r="B14" s="70"/>
      <c r="C14" s="58"/>
      <c r="D14" s="59"/>
      <c r="E14" s="59"/>
      <c r="F14" s="59"/>
      <c r="G14" s="58"/>
      <c r="H14" s="58"/>
      <c r="I14" s="59"/>
      <c r="J14" s="59"/>
      <c r="K14" s="59"/>
      <c r="L14" s="58"/>
      <c r="M14" s="58"/>
      <c r="N14" s="71"/>
      <c r="O14" s="70"/>
      <c r="P14" s="72"/>
      <c r="Q14" s="72"/>
      <c r="R14" s="72"/>
      <c r="S14" s="72"/>
      <c r="T14" s="72"/>
      <c r="U14" s="72"/>
      <c r="V14" s="72"/>
      <c r="W14" s="72"/>
      <c r="X14" s="72"/>
      <c r="Y14" s="72"/>
      <c r="Z14" s="72"/>
    </row>
    <row r="15" spans="1:26" ht="27.75" customHeight="1">
      <c r="C15" s="481" t="s">
        <v>830</v>
      </c>
      <c r="D15" s="481"/>
      <c r="E15" s="481"/>
      <c r="F15" s="481"/>
      <c r="G15" s="481"/>
      <c r="H15" s="481"/>
      <c r="I15" s="481"/>
      <c r="J15" s="481"/>
      <c r="K15" s="481"/>
      <c r="L15" s="481"/>
      <c r="M15" s="481"/>
      <c r="P15" s="73"/>
      <c r="Q15" s="73"/>
      <c r="R15" s="73"/>
      <c r="S15" s="73"/>
      <c r="T15" s="73"/>
      <c r="U15" s="73"/>
      <c r="V15" s="73"/>
      <c r="W15" s="73"/>
      <c r="X15" s="73"/>
      <c r="Y15" s="73"/>
      <c r="Z15" s="73"/>
    </row>
    <row r="16" spans="1:26" ht="27" customHeight="1">
      <c r="C16" s="484" t="s">
        <v>832</v>
      </c>
      <c r="D16" s="484"/>
      <c r="E16" s="484"/>
      <c r="F16" s="484"/>
      <c r="G16" s="484"/>
      <c r="H16" s="484"/>
      <c r="I16" s="484"/>
      <c r="J16" s="484"/>
      <c r="K16" s="484"/>
      <c r="L16" s="484"/>
      <c r="M16" s="484"/>
      <c r="P16" s="74"/>
      <c r="Q16" s="74"/>
      <c r="R16" s="74"/>
      <c r="S16" s="74"/>
      <c r="T16" s="74"/>
      <c r="U16" s="74"/>
      <c r="V16" s="74"/>
      <c r="W16" s="74"/>
      <c r="X16" s="74"/>
      <c r="Y16" s="74"/>
      <c r="Z16" s="74"/>
    </row>
    <row r="17" spans="1:26" ht="30" customHeight="1">
      <c r="A17" s="58"/>
      <c r="B17" s="58"/>
      <c r="C17" s="58"/>
      <c r="D17" s="59"/>
      <c r="E17" s="59"/>
      <c r="F17" s="59"/>
      <c r="G17" s="59"/>
      <c r="H17" s="59"/>
      <c r="I17" s="59"/>
      <c r="J17" s="59"/>
      <c r="K17" s="59"/>
      <c r="L17" s="58"/>
      <c r="M17" s="58"/>
      <c r="N17" s="75"/>
      <c r="O17" s="58"/>
      <c r="P17" s="60"/>
      <c r="Q17" s="60"/>
      <c r="R17" s="60"/>
      <c r="S17" s="60"/>
      <c r="T17" s="60"/>
      <c r="U17" s="60"/>
      <c r="V17" s="60"/>
      <c r="W17" s="60"/>
      <c r="X17" s="60"/>
      <c r="Y17" s="60"/>
      <c r="Z17" s="60"/>
    </row>
    <row r="18" spans="1:26" ht="27.75" customHeight="1">
      <c r="A18" s="76"/>
      <c r="B18" s="76"/>
      <c r="C18" s="76"/>
      <c r="D18" s="76"/>
      <c r="E18" s="76"/>
      <c r="F18" s="76"/>
      <c r="G18" s="76"/>
      <c r="H18" s="76"/>
      <c r="I18" s="76"/>
      <c r="J18" s="76"/>
      <c r="K18" s="76"/>
      <c r="L18" s="76"/>
      <c r="M18" s="76"/>
      <c r="N18" s="76"/>
      <c r="O18" s="76"/>
      <c r="P18" s="60"/>
      <c r="Q18" s="60"/>
      <c r="R18" s="60"/>
      <c r="S18" s="60"/>
      <c r="T18" s="60"/>
      <c r="U18" s="60"/>
      <c r="V18" s="60"/>
      <c r="W18" s="60"/>
      <c r="X18" s="60"/>
      <c r="Y18" s="60"/>
      <c r="Z18" s="60"/>
    </row>
    <row r="19" spans="1:26" ht="27.75" customHeight="1">
      <c r="A19" s="76"/>
      <c r="B19" s="76"/>
      <c r="C19" s="76"/>
      <c r="D19" s="76"/>
      <c r="E19" s="76"/>
      <c r="F19" s="76"/>
      <c r="G19" s="76"/>
      <c r="H19" s="76"/>
      <c r="I19" s="76"/>
      <c r="J19" s="76"/>
      <c r="K19" s="76"/>
      <c r="L19" s="76"/>
      <c r="M19" s="76"/>
      <c r="N19" s="76"/>
      <c r="O19" s="76"/>
      <c r="P19" s="60"/>
      <c r="Q19" s="60"/>
      <c r="R19" s="60"/>
      <c r="S19" s="60"/>
      <c r="T19" s="60"/>
      <c r="U19" s="60"/>
      <c r="V19" s="60"/>
      <c r="W19" s="60"/>
      <c r="X19" s="60"/>
      <c r="Y19" s="60"/>
      <c r="Z19" s="60"/>
    </row>
    <row r="20" spans="1:26" ht="22.5" customHeight="1">
      <c r="A20" s="76"/>
      <c r="B20" s="76"/>
      <c r="C20" s="76"/>
      <c r="D20" s="76"/>
      <c r="E20" s="76"/>
      <c r="F20" s="76"/>
      <c r="G20" s="76"/>
      <c r="H20" s="76"/>
      <c r="I20" s="76"/>
      <c r="J20" s="76"/>
      <c r="K20" s="76"/>
      <c r="L20" s="76"/>
      <c r="M20" s="76"/>
      <c r="N20" s="76"/>
      <c r="O20" s="76"/>
      <c r="P20" s="60"/>
      <c r="Q20" s="60"/>
      <c r="R20" s="60"/>
      <c r="S20" s="60"/>
      <c r="T20" s="60"/>
      <c r="U20" s="60"/>
      <c r="V20" s="60"/>
      <c r="W20" s="60"/>
      <c r="X20" s="60"/>
      <c r="Y20" s="60"/>
      <c r="Z20" s="60"/>
    </row>
    <row r="21" spans="1:26" ht="27.75" customHeight="1">
      <c r="A21" s="60"/>
      <c r="B21" s="77"/>
      <c r="C21" s="77"/>
      <c r="D21" s="77"/>
      <c r="E21" s="77"/>
      <c r="F21" s="77"/>
      <c r="G21" s="77"/>
      <c r="H21" s="77"/>
      <c r="I21" s="77"/>
      <c r="J21" s="77"/>
      <c r="K21" s="77"/>
      <c r="L21" s="60"/>
      <c r="M21" s="60"/>
      <c r="N21" s="60"/>
      <c r="O21" s="60"/>
      <c r="P21" s="60"/>
      <c r="Q21" s="60"/>
      <c r="R21" s="60"/>
      <c r="S21" s="60"/>
      <c r="T21" s="60"/>
      <c r="U21" s="60"/>
      <c r="V21" s="60"/>
      <c r="W21" s="60"/>
      <c r="X21" s="60"/>
      <c r="Y21" s="60"/>
      <c r="Z21" s="60"/>
    </row>
    <row r="22" spans="1:26" ht="27.75" customHeight="1">
      <c r="A22" s="60"/>
      <c r="B22" s="78"/>
      <c r="C22" s="77"/>
      <c r="D22" s="77"/>
      <c r="E22" s="77"/>
      <c r="F22" s="77"/>
      <c r="G22" s="77"/>
      <c r="H22" s="77"/>
      <c r="I22" s="77"/>
      <c r="J22" s="77"/>
      <c r="K22" s="77"/>
      <c r="L22" s="60"/>
      <c r="M22" s="60"/>
      <c r="N22" s="60"/>
      <c r="O22" s="60"/>
      <c r="P22" s="60"/>
      <c r="Q22" s="60"/>
      <c r="R22" s="60"/>
      <c r="S22" s="60"/>
      <c r="T22" s="60"/>
      <c r="U22" s="60"/>
      <c r="V22" s="60"/>
      <c r="W22" s="60"/>
      <c r="X22" s="60"/>
      <c r="Y22" s="60"/>
      <c r="Z22" s="60"/>
    </row>
    <row r="23" spans="1:26" ht="27.75" customHeight="1">
      <c r="A23" s="60"/>
      <c r="B23" s="79"/>
      <c r="C23" s="77"/>
      <c r="D23" s="77"/>
      <c r="E23" s="77"/>
      <c r="F23" s="77"/>
      <c r="G23" s="77"/>
      <c r="H23" s="77"/>
      <c r="I23" s="77"/>
      <c r="J23" s="77"/>
      <c r="K23" s="77"/>
      <c r="L23" s="60"/>
      <c r="M23" s="60"/>
      <c r="N23" s="60"/>
      <c r="O23" s="60"/>
      <c r="P23" s="60"/>
      <c r="Q23" s="60"/>
      <c r="R23" s="60"/>
      <c r="S23" s="60"/>
      <c r="T23" s="60"/>
      <c r="U23" s="60"/>
      <c r="V23" s="60"/>
      <c r="W23" s="60"/>
      <c r="X23" s="60"/>
      <c r="Y23" s="60"/>
      <c r="Z23" s="60"/>
    </row>
    <row r="24" spans="1:26" ht="27.75" customHeight="1">
      <c r="A24" s="60"/>
      <c r="B24" s="77"/>
      <c r="C24" s="77"/>
      <c r="D24" s="77"/>
      <c r="E24" s="77"/>
      <c r="F24" s="77"/>
      <c r="G24" s="77"/>
      <c r="H24" s="77"/>
      <c r="I24" s="77"/>
      <c r="J24" s="77"/>
      <c r="K24" s="77"/>
      <c r="L24" s="60"/>
      <c r="M24" s="60"/>
      <c r="N24" s="60"/>
      <c r="O24" s="60"/>
      <c r="P24" s="60"/>
      <c r="Q24" s="60"/>
      <c r="R24" s="60"/>
      <c r="S24" s="60"/>
      <c r="T24" s="60"/>
      <c r="U24" s="60"/>
      <c r="V24" s="60"/>
      <c r="W24" s="60"/>
      <c r="X24" s="60"/>
      <c r="Y24" s="60"/>
      <c r="Z24" s="60"/>
    </row>
    <row r="25" spans="1:26" ht="27.75" customHeight="1">
      <c r="A25" s="60"/>
      <c r="B25" s="77"/>
      <c r="C25" s="77"/>
      <c r="D25" s="77"/>
      <c r="E25" s="77"/>
      <c r="F25" s="77"/>
      <c r="G25" s="77"/>
      <c r="H25" s="77"/>
      <c r="I25" s="77"/>
      <c r="J25" s="77"/>
      <c r="K25" s="77"/>
      <c r="L25" s="60"/>
      <c r="M25" s="60"/>
      <c r="N25" s="60"/>
      <c r="O25" s="60"/>
      <c r="P25" s="60"/>
      <c r="Q25" s="60"/>
      <c r="R25" s="60"/>
      <c r="S25" s="60"/>
      <c r="T25" s="60"/>
      <c r="U25" s="60"/>
      <c r="V25" s="60"/>
      <c r="W25" s="60"/>
      <c r="X25" s="60"/>
      <c r="Y25" s="60"/>
      <c r="Z25" s="60"/>
    </row>
    <row r="26" spans="1:26" ht="27.75" customHeight="1">
      <c r="A26" s="60"/>
      <c r="B26" s="77"/>
      <c r="C26" s="77"/>
      <c r="D26" s="77"/>
      <c r="E26" s="77"/>
      <c r="F26" s="77"/>
      <c r="G26" s="77"/>
      <c r="H26" s="77"/>
      <c r="I26" s="77"/>
      <c r="J26" s="77"/>
      <c r="K26" s="77"/>
      <c r="L26" s="60"/>
      <c r="M26" s="60"/>
      <c r="N26" s="60"/>
      <c r="O26" s="60"/>
      <c r="P26" s="60"/>
      <c r="Q26" s="60"/>
      <c r="R26" s="60"/>
      <c r="S26" s="60"/>
      <c r="T26" s="60"/>
      <c r="U26" s="60"/>
      <c r="V26" s="60"/>
      <c r="W26" s="60"/>
      <c r="X26" s="60"/>
      <c r="Y26" s="60"/>
      <c r="Z26" s="60"/>
    </row>
    <row r="27" spans="1:26" ht="27.75" customHeight="1">
      <c r="A27" s="60"/>
      <c r="B27" s="77"/>
      <c r="C27" s="77"/>
      <c r="D27" s="77"/>
      <c r="E27" s="77"/>
      <c r="F27" s="77"/>
      <c r="G27" s="77"/>
      <c r="H27" s="77"/>
      <c r="I27" s="77"/>
      <c r="J27" s="77"/>
      <c r="K27" s="77"/>
      <c r="L27" s="60"/>
      <c r="M27" s="60"/>
      <c r="N27" s="60"/>
      <c r="O27" s="60"/>
      <c r="P27" s="60"/>
      <c r="Q27" s="60"/>
      <c r="R27" s="60"/>
      <c r="S27" s="60"/>
      <c r="T27" s="60"/>
      <c r="U27" s="60"/>
      <c r="V27" s="60"/>
      <c r="W27" s="60"/>
      <c r="X27" s="60"/>
      <c r="Y27" s="60"/>
      <c r="Z27" s="60"/>
    </row>
    <row r="28" spans="1:26" ht="27.75" customHeight="1">
      <c r="A28" s="60"/>
      <c r="B28" s="77"/>
      <c r="C28" s="77"/>
      <c r="D28" s="77"/>
      <c r="E28" s="77"/>
      <c r="F28" s="77"/>
      <c r="G28" s="77"/>
      <c r="H28" s="77"/>
      <c r="I28" s="77"/>
      <c r="J28" s="77"/>
      <c r="K28" s="77"/>
      <c r="L28" s="60"/>
      <c r="M28" s="60"/>
      <c r="N28" s="60"/>
      <c r="O28" s="60"/>
      <c r="P28" s="60"/>
      <c r="Q28" s="60"/>
      <c r="R28" s="60"/>
      <c r="S28" s="60"/>
      <c r="T28" s="60"/>
      <c r="U28" s="60"/>
      <c r="V28" s="60"/>
      <c r="W28" s="60"/>
      <c r="X28" s="60"/>
      <c r="Y28" s="60"/>
      <c r="Z28" s="60"/>
    </row>
    <row r="29" spans="1:26" ht="27.75" customHeight="1">
      <c r="A29" s="60"/>
      <c r="B29" s="77"/>
      <c r="C29" s="77"/>
      <c r="D29" s="77"/>
      <c r="E29" s="77"/>
      <c r="F29" s="77"/>
      <c r="G29" s="77"/>
      <c r="H29" s="77"/>
      <c r="I29" s="77"/>
      <c r="J29" s="77"/>
      <c r="K29" s="77"/>
      <c r="L29" s="60"/>
      <c r="M29" s="60"/>
      <c r="N29" s="60"/>
      <c r="O29" s="60"/>
      <c r="P29" s="60"/>
      <c r="Q29" s="60"/>
      <c r="R29" s="60"/>
      <c r="S29" s="60"/>
      <c r="T29" s="60"/>
      <c r="U29" s="60"/>
      <c r="V29" s="60"/>
      <c r="W29" s="60"/>
      <c r="X29" s="60"/>
      <c r="Y29" s="60"/>
      <c r="Z29" s="60"/>
    </row>
    <row r="30" spans="1:26" ht="27.75" customHeight="1">
      <c r="A30" s="60"/>
      <c r="B30" s="77"/>
      <c r="C30" s="77"/>
      <c r="D30" s="77"/>
      <c r="E30" s="77"/>
      <c r="F30" s="77"/>
      <c r="G30" s="77"/>
      <c r="H30" s="77"/>
      <c r="I30" s="77"/>
      <c r="J30" s="77"/>
      <c r="K30" s="77"/>
      <c r="L30" s="60"/>
      <c r="M30" s="60"/>
      <c r="N30" s="60"/>
      <c r="O30" s="60"/>
      <c r="P30" s="60"/>
      <c r="Q30" s="60"/>
      <c r="R30" s="60"/>
      <c r="S30" s="60"/>
      <c r="T30" s="60"/>
      <c r="U30" s="60"/>
      <c r="V30" s="60"/>
      <c r="W30" s="60"/>
      <c r="X30" s="60"/>
      <c r="Y30" s="60"/>
      <c r="Z30" s="60"/>
    </row>
    <row r="31" spans="1:26" ht="27.75" customHeight="1">
      <c r="A31" s="60"/>
      <c r="B31" s="77"/>
      <c r="C31" s="77"/>
      <c r="D31" s="77"/>
      <c r="E31" s="77"/>
      <c r="F31" s="77"/>
      <c r="G31" s="77"/>
      <c r="H31" s="77"/>
      <c r="I31" s="77"/>
      <c r="J31" s="77"/>
      <c r="K31" s="77"/>
      <c r="L31" s="60"/>
      <c r="M31" s="60"/>
      <c r="N31" s="60"/>
      <c r="O31" s="60"/>
      <c r="P31" s="60"/>
      <c r="Q31" s="60"/>
      <c r="R31" s="60"/>
      <c r="S31" s="60"/>
      <c r="T31" s="60"/>
      <c r="U31" s="60"/>
      <c r="V31" s="60"/>
      <c r="W31" s="60"/>
      <c r="X31" s="60"/>
      <c r="Y31" s="60"/>
      <c r="Z31" s="60"/>
    </row>
    <row r="32" spans="1:26" ht="27.75" customHeight="1">
      <c r="A32" s="60"/>
      <c r="B32" s="77"/>
      <c r="C32" s="77"/>
      <c r="D32" s="77"/>
      <c r="E32" s="77"/>
      <c r="F32" s="77"/>
      <c r="G32" s="77"/>
      <c r="H32" s="77"/>
      <c r="I32" s="77"/>
      <c r="J32" s="77"/>
      <c r="K32" s="77"/>
      <c r="L32" s="60"/>
      <c r="M32" s="60"/>
      <c r="N32" s="60"/>
      <c r="O32" s="60"/>
      <c r="P32" s="60"/>
      <c r="Q32" s="60"/>
      <c r="R32" s="60"/>
      <c r="S32" s="60"/>
      <c r="T32" s="60"/>
      <c r="U32" s="60"/>
      <c r="V32" s="60"/>
      <c r="W32" s="60"/>
      <c r="X32" s="60"/>
      <c r="Y32" s="60"/>
      <c r="Z32" s="60"/>
    </row>
    <row r="33" spans="1:26" ht="27.75" customHeight="1">
      <c r="A33" s="60"/>
      <c r="B33" s="77"/>
      <c r="C33" s="77"/>
      <c r="D33" s="77"/>
      <c r="E33" s="77"/>
      <c r="F33" s="77"/>
      <c r="G33" s="77"/>
      <c r="H33" s="77"/>
      <c r="I33" s="77"/>
      <c r="J33" s="77"/>
      <c r="K33" s="77"/>
      <c r="L33" s="60"/>
      <c r="M33" s="60"/>
      <c r="N33" s="60"/>
      <c r="O33" s="60"/>
      <c r="P33" s="60"/>
      <c r="Q33" s="60"/>
      <c r="R33" s="60"/>
      <c r="S33" s="60"/>
      <c r="T33" s="60"/>
      <c r="U33" s="60"/>
      <c r="V33" s="60"/>
      <c r="W33" s="60"/>
      <c r="X33" s="60"/>
      <c r="Y33" s="60"/>
      <c r="Z33" s="60"/>
    </row>
    <row r="34" spans="1:26" ht="27.75" customHeight="1">
      <c r="A34" s="60"/>
      <c r="B34" s="77"/>
      <c r="C34" s="77"/>
      <c r="D34" s="77"/>
      <c r="E34" s="77"/>
      <c r="F34" s="77"/>
      <c r="G34" s="77"/>
      <c r="H34" s="77"/>
      <c r="I34" s="77"/>
      <c r="J34" s="77"/>
      <c r="K34" s="77"/>
      <c r="L34" s="60"/>
      <c r="M34" s="60"/>
      <c r="N34" s="60"/>
      <c r="O34" s="60"/>
      <c r="P34" s="60"/>
      <c r="Q34" s="60"/>
      <c r="R34" s="60"/>
      <c r="S34" s="60"/>
      <c r="T34" s="60"/>
      <c r="U34" s="60"/>
      <c r="V34" s="60"/>
      <c r="W34" s="60"/>
      <c r="X34" s="60"/>
      <c r="Y34" s="60"/>
      <c r="Z34" s="60"/>
    </row>
    <row r="35" spans="1:26" ht="27.75" customHeight="1">
      <c r="A35" s="60"/>
      <c r="B35" s="77"/>
      <c r="C35" s="77"/>
      <c r="D35" s="77"/>
      <c r="E35" s="77"/>
      <c r="F35" s="77"/>
      <c r="G35" s="77"/>
      <c r="H35" s="77"/>
      <c r="I35" s="77"/>
      <c r="J35" s="77"/>
      <c r="K35" s="77"/>
      <c r="L35" s="60"/>
      <c r="M35" s="60"/>
      <c r="N35" s="60"/>
      <c r="O35" s="60"/>
      <c r="P35" s="60"/>
      <c r="Q35" s="60"/>
      <c r="R35" s="60"/>
      <c r="S35" s="60"/>
      <c r="T35" s="60"/>
      <c r="U35" s="60"/>
      <c r="V35" s="60"/>
      <c r="W35" s="60"/>
      <c r="X35" s="60"/>
      <c r="Y35" s="60"/>
      <c r="Z35" s="60"/>
    </row>
    <row r="36" spans="1:26" ht="27.75" customHeight="1">
      <c r="A36" s="60"/>
      <c r="B36" s="77"/>
      <c r="C36" s="77"/>
      <c r="D36" s="77"/>
      <c r="E36" s="77"/>
      <c r="F36" s="77"/>
      <c r="G36" s="77"/>
      <c r="H36" s="77"/>
      <c r="I36" s="77"/>
      <c r="J36" s="77"/>
      <c r="K36" s="77"/>
      <c r="L36" s="60"/>
      <c r="M36" s="60"/>
      <c r="N36" s="60"/>
      <c r="O36" s="60"/>
      <c r="P36" s="60"/>
      <c r="Q36" s="60"/>
      <c r="R36" s="60"/>
      <c r="S36" s="60"/>
      <c r="T36" s="60"/>
      <c r="U36" s="60"/>
      <c r="V36" s="60"/>
      <c r="W36" s="60"/>
      <c r="X36" s="60"/>
      <c r="Y36" s="60"/>
      <c r="Z36" s="60"/>
    </row>
    <row r="37" spans="1:26" ht="27.75" customHeight="1">
      <c r="A37" s="60"/>
      <c r="B37" s="77"/>
      <c r="C37" s="77"/>
      <c r="D37" s="77"/>
      <c r="E37" s="77"/>
      <c r="F37" s="77"/>
      <c r="G37" s="77"/>
      <c r="H37" s="77"/>
      <c r="I37" s="77"/>
      <c r="J37" s="77"/>
      <c r="K37" s="77"/>
      <c r="L37" s="60"/>
      <c r="M37" s="60"/>
      <c r="N37" s="60"/>
      <c r="O37" s="60"/>
      <c r="P37" s="60"/>
      <c r="Q37" s="60"/>
      <c r="R37" s="60"/>
      <c r="S37" s="60"/>
      <c r="T37" s="60"/>
      <c r="U37" s="60"/>
      <c r="V37" s="60"/>
      <c r="W37" s="60"/>
      <c r="X37" s="60"/>
      <c r="Y37" s="60"/>
      <c r="Z37" s="60"/>
    </row>
    <row r="38" spans="1:26" ht="27.75" customHeight="1">
      <c r="A38" s="60"/>
      <c r="B38" s="77"/>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ht="27.75" customHeight="1">
      <c r="A39" s="60"/>
      <c r="B39" s="77"/>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ht="27.75" customHeight="1">
      <c r="A40" s="60"/>
      <c r="B40" s="77"/>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27.75" customHeight="1">
      <c r="A41" s="60"/>
      <c r="B41" s="77"/>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1:26" ht="27.75" customHeigh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ht="27.7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ht="27.7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6" ht="27.75"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ht="27.7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ht="27.7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ht="27.7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ht="27.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27.7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27.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27.75"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27.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27.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27.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27.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27.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27.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27.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27.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27.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27.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27.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27.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27.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27.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27.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27.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27.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27.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27.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27.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27.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27.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27.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27.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27.7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27.7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27.7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27.7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27.7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27.7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27.7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27.7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27.7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27.7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27.7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27.7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27.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27.7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27.7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27.7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27.7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27.7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27.7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27.7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27.7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27.7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27.7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27.7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27.7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27.7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27.7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27.7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27.7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27.7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27.7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27.7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27.7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27.7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27.7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27.7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27.7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27.7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27.7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27.7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27.7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27.7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27.7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27.7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27.7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27.7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27.7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27.7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27.7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27.7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27.7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27.7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27.7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27.7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27.7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27.7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27.7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27.7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27.7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27.7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27.7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27.7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27.7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27.7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27.7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27.7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27.7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27.7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27.7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27.7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27.7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27.7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27.7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27.7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27.7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27.7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27.7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27.7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27.7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27.7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27.7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27.7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27.7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27.7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27.7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27.7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27.7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27.7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27.7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27.7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27.7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27.7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27.7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27.7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27.7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27.7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27.7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27.7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27.7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27.7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27.7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27.7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27.7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27.7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27.7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27.7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27.7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27.7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27.7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27.7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27.7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27.7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27.7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27.7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27.7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27.7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27.7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27.7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27.7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27.7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27.7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27.7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27.7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27.7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27.7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27.7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27.7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27.7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27.7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27.7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27.7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27.7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27.7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27.7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27.7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27.7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27.7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27.7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27.7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27.7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27.7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27.7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27.7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27.7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27.75" customHeight="1">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27.75" customHeight="1">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27.75" customHeight="1">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27.75" customHeight="1">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27.75" customHeight="1">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27.75" customHeight="1">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27.75" customHeight="1">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27.75" customHeight="1">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27.75" customHeight="1">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27.75" customHeight="1">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27.75" customHeight="1">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27.75" customHeight="1">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27.75" customHeight="1">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27.75" customHeight="1">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27.75" customHeight="1">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27.75" customHeight="1">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27.75" customHeight="1">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27.75" customHeight="1">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27.75" customHeight="1">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27.75" customHeight="1">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27.75" customHeight="1">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27.75" customHeight="1">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27.75" customHeight="1">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27.75" customHeight="1">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27.75" customHeight="1">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27.75" customHeight="1">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27.75" customHeight="1">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27.75" customHeight="1">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27.75" customHeight="1">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27.75" customHeight="1">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27.75" customHeight="1">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27.75" customHeight="1">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27.75" customHeight="1">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27.75" customHeight="1">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27.75" customHeight="1">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27.75" customHeight="1">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27.75" customHeight="1">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27.75" customHeight="1">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27.75" customHeight="1">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27.75" customHeight="1">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27.75" customHeight="1">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27.75" customHeight="1">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27.75" customHeight="1">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27.75" customHeight="1">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27.75" customHeight="1">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27.75" customHeight="1">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27.75" customHeight="1">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27.75" customHeight="1">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27.75" customHeight="1">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27.75" customHeight="1">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27.75" customHeight="1">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27.75" customHeight="1">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27.75" customHeight="1">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27.75" customHeight="1">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27.75" customHeight="1">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27.75" customHeight="1">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27.75" customHeight="1">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27.75" customHeight="1">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27.75" customHeight="1">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27.75" customHeight="1">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27.75" customHeight="1">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27.75" customHeight="1">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27.75" customHeight="1">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27.75" customHeight="1">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27.75" customHeight="1">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27.75" customHeight="1">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27.75" customHeight="1">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27.75" customHeight="1">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27.75" customHeight="1">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27.75" customHeight="1">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27.75" customHeight="1">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27.75" customHeight="1">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27.75" customHeight="1">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27.75" customHeight="1">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27.75" customHeight="1">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27.75" customHeight="1">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27.75" customHeight="1">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27.75" customHeight="1">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27.75" customHeight="1">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27.75" customHeight="1">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27.75" customHeight="1">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27.75" customHeight="1">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27.75" customHeight="1">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27.75" customHeight="1">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27.75" customHeight="1">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27.75" customHeight="1">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27.75" customHeight="1">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27.75" customHeight="1">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27.75" customHeight="1">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27.75" customHeight="1">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27.75" customHeight="1">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27.75" customHeight="1">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27.75" customHeight="1">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27.75" customHeight="1">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27.75" customHeight="1">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27.75" customHeight="1">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27.75" customHeight="1">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27.75" customHeight="1">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27.75" customHeight="1">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27.75" customHeight="1">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27.75" customHeight="1">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27.75" customHeight="1">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27.75" customHeight="1">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27.75" customHeight="1">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27.75" customHeight="1">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27.75" customHeight="1">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27.75" customHeight="1">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27.75" customHeight="1">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27.75" customHeight="1">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27.75" customHeight="1">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27.75" customHeight="1">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27.75" customHeight="1">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27.75" customHeight="1">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27.75" customHeight="1">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27.75" customHeight="1">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27.75" customHeight="1">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27.75" customHeight="1">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27.75" customHeight="1">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27.75" customHeight="1">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27.75" customHeight="1">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27.75" customHeight="1">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27.75" customHeight="1">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27.75" customHeight="1">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27.75" customHeight="1">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27.75" customHeight="1">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27.75" customHeight="1">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27.75" customHeight="1">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27.75" customHeight="1">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27.75" customHeight="1">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27.75" customHeight="1">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27.75" customHeight="1">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27.75" customHeight="1">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27.75" customHeight="1">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27.75" customHeight="1">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27.75" customHeight="1">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27.75" customHeight="1">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27.75" customHeight="1">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27.75" customHeight="1">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27.75" customHeight="1">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27.75" customHeight="1">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27.75" customHeight="1">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27.75" customHeight="1">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27.75" customHeight="1">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27.75" customHeight="1">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27.75" customHeight="1">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27.75" customHeight="1">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27.75" customHeight="1">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27.75" customHeight="1">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27.75" customHeight="1">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27.75" customHeight="1">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27.75" customHeight="1">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27.75" customHeight="1">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27.75" customHeight="1">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27.75" customHeight="1">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27.75" customHeight="1">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27.75" customHeight="1">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27.75" customHeight="1">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27.75" customHeight="1">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27.75" customHeight="1">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27.75" customHeight="1">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27.75" customHeight="1">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27.75" customHeight="1">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27.75" customHeight="1">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27.75" customHeight="1">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27.75" customHeight="1">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27.75" customHeight="1">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27.75" customHeight="1">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27.75" customHeight="1">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27.75" customHeight="1">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27.75" customHeight="1">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27.75" customHeight="1">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27.75" customHeight="1">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27.75" customHeight="1">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27.75" customHeight="1">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27.75" customHeight="1">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27.75" customHeight="1">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27.75" customHeight="1">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27.75" customHeight="1">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27.75" customHeight="1">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27.75" customHeight="1">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27.75" customHeight="1">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27.75" customHeight="1">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27.75" customHeight="1">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27.75" customHeight="1">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27.75" customHeight="1">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27.75" customHeight="1">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27.75" customHeight="1">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27.75" customHeight="1">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27.75" customHeight="1">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27.75" customHeight="1">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27.75" customHeight="1">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27.75" customHeight="1">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27.75" customHeight="1">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27.75" customHeight="1">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27.75" customHeight="1">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27.75" customHeight="1">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27.75" customHeight="1">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27.75" customHeight="1">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27.75" customHeight="1">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27.75" customHeight="1">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27.75" customHeight="1">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27.75" customHeight="1">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27.75" customHeight="1">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27.75" customHeight="1">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27.75" customHeight="1">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27.75" customHeight="1">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27.75" customHeight="1">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27.75" customHeight="1">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27.75" customHeight="1">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27.75" customHeight="1">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27.75" customHeight="1">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27.75" customHeight="1">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27.75" customHeight="1">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27.75" customHeight="1">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27.75" customHeight="1">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27.75" customHeight="1">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27.75" customHeight="1">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27.75" customHeight="1">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27.75" customHeight="1">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27.75" customHeight="1">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27.75" customHeight="1">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27.75" customHeight="1">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27.75" customHeight="1">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27.75" customHeight="1">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27.75" customHeight="1">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27.75" customHeight="1">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27.75" customHeight="1">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27.75" customHeight="1">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27.75" customHeight="1">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27.75" customHeight="1">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27.75" customHeight="1">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27.75" customHeight="1">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27.75" customHeight="1">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27.75" customHeight="1">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27.75" customHeight="1">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27.75" customHeight="1">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27.75" customHeight="1">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27.75" customHeight="1">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27.75" customHeight="1">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27.75" customHeight="1">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27.75" customHeight="1">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27.75" customHeight="1">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27.75" customHeight="1">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27.75" customHeight="1">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27.75" customHeight="1">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27.75" customHeight="1">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27.75" customHeight="1">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27.75" customHeight="1">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27.75" customHeight="1">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27.75" customHeight="1">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27.75" customHeight="1">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27.75" customHeight="1">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27.75" customHeight="1">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27.75" customHeight="1">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27.75" customHeight="1">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27.75" customHeight="1">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27.75" customHeight="1">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27.75" customHeight="1">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27.75" customHeight="1">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27.75" customHeight="1">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27.75" customHeight="1">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27.75" customHeight="1">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27.75" customHeight="1">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27.75" customHeight="1">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27.75" customHeight="1">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27.75" customHeight="1">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27.75" customHeight="1">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27.75" customHeight="1">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27.75" customHeight="1">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27.75" customHeight="1">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27.75" customHeight="1">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27.75" customHeight="1">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27.75" customHeight="1">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27.75" customHeight="1">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27.75" customHeight="1">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27.75" customHeight="1">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27.75" customHeight="1">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27.75" customHeight="1">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27.75" customHeight="1">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27.75" customHeight="1">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27.75" customHeight="1">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27.75" customHeight="1">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27.75" customHeight="1">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27.75" customHeight="1">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27.75" customHeight="1">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27.75" customHeight="1">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27.75" customHeight="1">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27.75" customHeight="1">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27.75" customHeight="1">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27.75" customHeight="1">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27.75" customHeight="1">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27.75" customHeight="1">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27.75" customHeight="1">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27.75" customHeight="1">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27.75" customHeight="1">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27.75" customHeight="1">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27.75" customHeight="1">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27.75" customHeight="1">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27.75" customHeight="1">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27.75" customHeight="1">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27.75" customHeight="1">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27.75" customHeight="1">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27.75" customHeight="1">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27.75" customHeight="1">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27.75" customHeight="1">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27.75" customHeight="1">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27.75" customHeight="1">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27.75" customHeight="1">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27.75" customHeight="1">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27.75" customHeight="1">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27.75" customHeight="1">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27.75" customHeight="1">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27.75" customHeight="1">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27.75" customHeight="1">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27.75" customHeight="1">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27.75" customHeight="1">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27.75" customHeight="1">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27.75" customHeight="1">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27.75" customHeight="1">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27.75" customHeight="1">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27.75" customHeight="1">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27.75" customHeight="1">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27.75" customHeight="1">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27.75" customHeight="1">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27.75" customHeight="1">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27.75" customHeight="1">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27.75" customHeight="1">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27.75" customHeight="1">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27.75" customHeight="1">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27.75" customHeight="1">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27.75" customHeight="1">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27.75" customHeight="1">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27.75" customHeight="1">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27.75" customHeight="1">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27.75" customHeight="1">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27.75" customHeight="1">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27.75" customHeight="1">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27.75" customHeight="1">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27.75" customHeight="1">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27.75" customHeight="1">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27.75" customHeight="1">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27.75" customHeight="1">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27.75" customHeight="1">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27.75" customHeight="1">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27.75" customHeight="1">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27.75" customHeight="1">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27.75" customHeight="1">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27.75" customHeight="1">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27.75" customHeight="1">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27.75" customHeight="1">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27.75" customHeight="1">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27.75" customHeight="1">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27.75" customHeight="1">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27.75" customHeight="1">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27.75" customHeight="1">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27.75" customHeight="1">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27.75" customHeight="1">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27.75" customHeight="1">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27.75" customHeight="1">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27.75" customHeight="1">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27.75" customHeight="1">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27.75" customHeight="1">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27.75" customHeight="1">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27.75" customHeight="1">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27.75" customHeight="1">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27.75" customHeight="1">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27.75" customHeight="1">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27.75" customHeight="1">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27.75" customHeight="1">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27.75" customHeight="1">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27.75" customHeight="1">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27.75" customHeight="1">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27.75" customHeight="1">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27.75" customHeight="1">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27.75" customHeight="1">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27.75" customHeight="1">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27.75" customHeight="1">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27.75" customHeight="1">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27.75" customHeight="1">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27.75" customHeight="1">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27.75" customHeight="1">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27.75" customHeight="1">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27.75" customHeight="1">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27.75" customHeight="1">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27.75" customHeight="1">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27.75" customHeight="1">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27.75" customHeight="1">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27.75" customHeight="1">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27.75" customHeight="1">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27.75" customHeight="1">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27.75" customHeight="1">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27.75" customHeight="1">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27.75" customHeight="1">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27.75" customHeight="1">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27.75" customHeight="1">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27.75" customHeight="1">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27.75" customHeight="1">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27.75" customHeight="1">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27.75" customHeight="1">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27.75" customHeight="1">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27.75" customHeight="1">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27.75" customHeight="1">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27.75" customHeight="1">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27.75" customHeight="1">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27.75" customHeight="1">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27.75" customHeight="1">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27.75" customHeight="1">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27.75" customHeight="1">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27.75" customHeight="1">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27.75" customHeight="1">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27.75" customHeight="1">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27.75" customHeight="1">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27.75" customHeight="1">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27.75" customHeight="1">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27.75" customHeight="1">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27.75" customHeight="1">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27.75" customHeight="1">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27.75" customHeight="1">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27.75" customHeight="1">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27.75" customHeight="1">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27.75" customHeight="1">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27.75" customHeight="1">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27.75" customHeight="1">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27.75" customHeight="1">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27.75" customHeight="1">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27.75" customHeight="1">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27.75" customHeight="1">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27.75" customHeight="1">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27.75" customHeight="1">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27.75" customHeight="1">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27.75" customHeight="1">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27.75" customHeight="1">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27.75" customHeight="1">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27.75" customHeight="1">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27.75" customHeight="1">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27.75" customHeight="1">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27.75" customHeight="1">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27.75" customHeight="1">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27.75" customHeight="1">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27.75" customHeight="1">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27.75" customHeight="1">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27.75" customHeight="1">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27.75" customHeight="1">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27.75" customHeight="1">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27.75" customHeight="1">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27.75" customHeight="1">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27.75" customHeight="1">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27.75" customHeight="1">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27.75" customHeight="1">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27.75" customHeight="1">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27.75" customHeight="1">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27.75" customHeight="1">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27.75" customHeight="1">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27.75" customHeight="1">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27.75" customHeight="1">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27.75" customHeight="1">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27.75" customHeight="1">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27.75" customHeight="1">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27.75" customHeight="1">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27.75" customHeight="1">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27.75" customHeight="1">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27.75" customHeight="1">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27.75" customHeight="1">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27.75" customHeight="1">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27.75" customHeight="1">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27.75" customHeight="1">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27.75" customHeight="1">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27.75" customHeight="1">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27.75" customHeight="1">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27.75" customHeight="1">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27.75" customHeight="1">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27.75" customHeight="1">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27.75" customHeight="1">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27.75" customHeight="1">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27.75" customHeight="1">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27.75" customHeight="1">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27.75" customHeight="1">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27.75" customHeight="1">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27.75" customHeight="1">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27.75" customHeight="1">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27.75" customHeight="1">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27.75" customHeight="1">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27.75" customHeight="1">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27.75" customHeight="1">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27.75" customHeight="1">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27.75" customHeight="1">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27.75" customHeight="1">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27.75" customHeight="1">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27.75" customHeight="1">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27.75" customHeight="1">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27.75" customHeight="1">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27.75" customHeight="1">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27.75" customHeight="1">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27.75" customHeight="1">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27.75" customHeight="1">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27.75" customHeight="1">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27.75" customHeight="1">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27.75" customHeight="1">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27.75" customHeight="1">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27.75" customHeight="1">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27.75" customHeight="1">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27.75" customHeight="1">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27.75" customHeight="1">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27.75" customHeight="1">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27.75" customHeight="1">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27.75" customHeight="1">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27.75" customHeight="1">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27.75" customHeight="1">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27.75" customHeight="1">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27.75" customHeight="1">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27.75" customHeight="1">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27.75" customHeight="1">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27.75" customHeight="1">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27.75" customHeight="1">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27.75" customHeight="1">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27.75" customHeight="1">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27.75" customHeight="1">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27.75" customHeight="1">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27.75" customHeight="1">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27.75" customHeight="1">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27.75" customHeight="1">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27.75" customHeight="1">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27.75" customHeight="1">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27.75" customHeight="1">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27.75" customHeight="1">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27.75" customHeight="1">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27.75" customHeight="1">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27.75" customHeight="1">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27.75" customHeight="1">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27.75" customHeight="1">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27.75" customHeight="1">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27.75" customHeight="1">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27.75" customHeight="1">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27.75" customHeight="1">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27.75" customHeight="1">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27.75" customHeight="1">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27.75" customHeight="1">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27.75" customHeight="1">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27.75" customHeight="1">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27.75" customHeight="1">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27.75" customHeight="1">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27.75" customHeight="1">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27.75" customHeight="1">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27.75" customHeight="1">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27.75" customHeight="1">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27.75" customHeight="1">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27.75" customHeight="1">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27.75" customHeight="1">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27.75" customHeight="1">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27.75" customHeight="1">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27.75" customHeight="1">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27.75" customHeight="1">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27.75" customHeight="1">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27.75" customHeight="1">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27.75" customHeight="1">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27.75" customHeight="1">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27.75" customHeight="1">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27.75" customHeight="1">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27.75" customHeight="1">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27.75" customHeight="1">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27.75" customHeight="1">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27.75" customHeight="1">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27.75" customHeight="1">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27.75" customHeight="1">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27.75" customHeight="1">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27.75" customHeight="1">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27.75" customHeight="1">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27.75" customHeight="1">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27.75" customHeight="1">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27.75" customHeight="1">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27.75" customHeight="1">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27.75" customHeight="1">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27.75" customHeight="1">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27.75" customHeight="1">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27.75" customHeight="1">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27.75" customHeight="1">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27.75" customHeight="1">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27.75" customHeight="1">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27.75" customHeight="1">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27.75" customHeight="1">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27.75" customHeight="1">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27.75" customHeight="1">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27.75" customHeight="1">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27.75" customHeight="1">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27.75" customHeight="1">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27.75" customHeight="1">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27.75" customHeight="1">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27.75" customHeight="1">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27.75" customHeight="1">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27.75" customHeight="1">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27.75" customHeight="1">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27.75" customHeight="1">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27.75" customHeight="1">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27.75" customHeight="1">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27.75" customHeight="1">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27.75" customHeight="1">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27.75" customHeight="1">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27.75" customHeight="1">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27.75" customHeight="1">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27.75" customHeight="1">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27.75" customHeight="1">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27.75" customHeight="1">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27.75" customHeight="1">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27.75" customHeight="1">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27.75" customHeight="1">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27.75" customHeight="1">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27.75" customHeight="1">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27.75" customHeight="1">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27.75" customHeight="1">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27.75" customHeight="1">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27.75" customHeight="1">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27.75" customHeight="1">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27.75" customHeight="1">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27.75" customHeight="1">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27.75" customHeight="1">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27.75" customHeight="1">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27.75" customHeight="1">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27.75" customHeight="1">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27.75" customHeight="1">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27.75" customHeight="1">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27.75" customHeight="1">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27.75" customHeight="1">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27.75" customHeight="1">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27.75" customHeight="1">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27.75" customHeight="1">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27.75" customHeight="1">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27.75" customHeight="1">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27.75" customHeight="1">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27.75" customHeight="1">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27.75" customHeight="1">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27.75" customHeight="1">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27.75" customHeight="1">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27.75" customHeight="1">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27.75" customHeight="1">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27.75" customHeight="1">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27.75" customHeight="1">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27.75" customHeight="1">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27.75" customHeight="1">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27.75" customHeight="1">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27.75" customHeight="1">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27.75" customHeight="1">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27.75" customHeight="1">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27.75" customHeight="1">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27.75" customHeight="1">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27.75" customHeight="1">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27.75" customHeight="1">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27.75" customHeight="1">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27.75" customHeight="1">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27.75" customHeight="1">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27.75" customHeight="1">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27.75" customHeight="1">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27.75" customHeight="1">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27.75" customHeight="1">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27.75" customHeight="1">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27.75" customHeight="1">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27.75" customHeight="1">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27.75" customHeight="1">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27.75" customHeight="1">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27.75" customHeight="1">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27.75" customHeight="1">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27.75" customHeight="1">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27.75" customHeight="1">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27.75" customHeight="1">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27.75" customHeight="1">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27.75" customHeight="1">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27.75" customHeight="1">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27.75" customHeight="1">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27.75" customHeight="1">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27.75" customHeight="1">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27.75" customHeight="1">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27.75" customHeight="1">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27.75" customHeight="1">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27.75" customHeight="1">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27.75" customHeight="1">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27.75" customHeight="1">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27.75" customHeight="1">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27.75" customHeight="1">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27.75" customHeight="1">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27.75" customHeight="1">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27.75" customHeight="1">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27.75" customHeight="1">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27.75" customHeight="1">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27.75" customHeight="1">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27.75" customHeight="1">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27.75" customHeight="1">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27.75" customHeight="1">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27.75" customHeight="1">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27.75" customHeight="1">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27.75" customHeight="1">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27.75" customHeight="1">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27.75" customHeight="1">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27.75" customHeight="1">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27.75" customHeight="1">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27.75" customHeight="1">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27.75" customHeight="1">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27.75" customHeight="1">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27.75" customHeight="1">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27.75" customHeight="1">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27.75" customHeight="1">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27.75" customHeight="1">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27.75" customHeight="1">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27.75" customHeight="1">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27.75" customHeight="1">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27.75" customHeight="1">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27.75" customHeight="1">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27.75" customHeight="1">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27.75" customHeight="1">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27.75" customHeight="1">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27.75" customHeight="1">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27.75" customHeight="1">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27.75" customHeight="1">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27.75" customHeight="1">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27.75" customHeight="1">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27.75" customHeight="1">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27.75" customHeight="1">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27.75" customHeight="1">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27.75" customHeight="1">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27.75" customHeight="1">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27.75" customHeight="1">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27.75" customHeight="1">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27.75" customHeight="1">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27.75" customHeight="1">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27.75" customHeight="1">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27.75" customHeight="1">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27.75" customHeight="1">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27.75" customHeight="1">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27.75" customHeight="1">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27.75" customHeight="1">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27.75" customHeight="1">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27.75" customHeight="1">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27.75" customHeight="1">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27.75" customHeight="1">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27.75" customHeight="1">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27.75" customHeight="1">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27.75" customHeight="1">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27.75" customHeight="1">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27.75" customHeight="1">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27.75" customHeight="1">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27.75" customHeight="1">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27.75" customHeight="1">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27.75" customHeight="1">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27.75" customHeight="1">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27.75" customHeight="1">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27.75" customHeight="1">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27.75" customHeight="1">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27.75" customHeight="1">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27.75" customHeight="1">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27.75" customHeight="1">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27.75" customHeight="1">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27.75" customHeight="1">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27.75" customHeight="1">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27.75" customHeight="1">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27.75" customHeight="1">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27.75" customHeight="1">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27.75" customHeight="1">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27.75" customHeight="1">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27.75" customHeight="1">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27.75" customHeight="1">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27.75" customHeight="1">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27.75" customHeight="1">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27.75" customHeight="1">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27.75" customHeight="1">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27.75" customHeight="1">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27.75" customHeight="1">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27.75" customHeight="1">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27.75" customHeight="1">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27.75" customHeight="1">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27.75" customHeight="1">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27.75" customHeight="1">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27.75" customHeight="1">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27.75" customHeight="1">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27.75" customHeight="1">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27.75" customHeight="1">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27.75" customHeight="1">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27.75" customHeight="1">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27.75" customHeight="1">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27.75" customHeight="1">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27.75" customHeight="1">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27.75" customHeight="1">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27.75" customHeight="1">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mergeCells count="5">
    <mergeCell ref="C8:M8"/>
    <mergeCell ref="C9:M9"/>
    <mergeCell ref="C15:M15"/>
    <mergeCell ref="C16:M16"/>
    <mergeCell ref="C10:M10"/>
  </mergeCells>
  <phoneticPr fontId="3"/>
  <printOptions horizontalCentered="1"/>
  <pageMargins left="0.25" right="0.25" top="0.75" bottom="0.75" header="0.3" footer="0.3"/>
  <pageSetup paperSize="9" scale="91" orientation="landscape" r:id="rId1"/>
  <headerFooter differentFirst="1">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6C951-096F-4FA9-B934-70BEC5275243}">
  <sheetPr>
    <pageSetUpPr fitToPage="1"/>
  </sheetPr>
  <dimension ref="A2:L82"/>
  <sheetViews>
    <sheetView showGridLines="0" zoomScale="70" zoomScaleNormal="70" workbookViewId="0"/>
  </sheetViews>
  <sheetFormatPr defaultColWidth="8.69921875" defaultRowHeight="15" outlineLevelRow="1"/>
  <cols>
    <col min="1" max="1" width="8.69921875" style="55"/>
    <col min="2" max="2" width="28.59765625" style="55" bestFit="1" customWidth="1"/>
    <col min="3" max="3" width="35.8984375" style="55" bestFit="1" customWidth="1"/>
    <col min="4" max="10" width="19" style="55" customWidth="1"/>
    <col min="11" max="16384" width="8.69921875" style="55"/>
  </cols>
  <sheetData>
    <row r="2" spans="2:12" hidden="1" outlineLevel="1">
      <c r="D2" s="135" t="s">
        <v>0</v>
      </c>
      <c r="E2" s="135" t="s">
        <v>1</v>
      </c>
      <c r="F2" s="135" t="s">
        <v>2</v>
      </c>
      <c r="G2" s="135" t="s">
        <v>3</v>
      </c>
      <c r="H2" s="135" t="s">
        <v>4</v>
      </c>
      <c r="I2" s="135" t="s">
        <v>763</v>
      </c>
      <c r="J2" s="135" t="str">
        <f>連結PL!W2</f>
        <v>第25期</v>
      </c>
      <c r="K2" s="234"/>
      <c r="L2" s="234"/>
    </row>
    <row r="3" spans="2:12" hidden="1" outlineLevel="1">
      <c r="D3" s="134" t="s">
        <v>102</v>
      </c>
      <c r="E3" s="134" t="s">
        <v>5</v>
      </c>
      <c r="F3" s="134" t="s">
        <v>6</v>
      </c>
      <c r="G3" s="134" t="s">
        <v>7</v>
      </c>
      <c r="H3" s="134" t="s">
        <v>8</v>
      </c>
      <c r="I3" s="134" t="s">
        <v>870</v>
      </c>
      <c r="J3" s="134" t="str">
        <f>連結PL!W3</f>
        <v>(自　2024年 1月 1日</v>
      </c>
      <c r="K3" s="234"/>
      <c r="L3" s="234"/>
    </row>
    <row r="4" spans="2:12" hidden="1" outlineLevel="1">
      <c r="D4" s="134" t="s">
        <v>9</v>
      </c>
      <c r="E4" s="134" t="s">
        <v>387</v>
      </c>
      <c r="F4" s="134" t="s">
        <v>872</v>
      </c>
      <c r="G4" s="134" t="s">
        <v>10</v>
      </c>
      <c r="H4" s="134" t="s">
        <v>11</v>
      </c>
      <c r="I4" s="134" t="s">
        <v>789</v>
      </c>
      <c r="J4" s="134" t="str">
        <f>連結PL!W4</f>
        <v xml:space="preserve"> 至　2024年12月31日)</v>
      </c>
      <c r="K4" s="234"/>
      <c r="L4" s="234"/>
    </row>
    <row r="5" spans="2:12" hidden="1" outlineLevel="1">
      <c r="D5" s="134"/>
      <c r="E5" s="134"/>
      <c r="F5" s="134"/>
      <c r="G5" s="134"/>
      <c r="H5" s="134"/>
      <c r="I5" s="134"/>
      <c r="J5" s="134"/>
      <c r="K5" s="234"/>
      <c r="L5" s="234"/>
    </row>
    <row r="6" spans="2:12" hidden="1" outlineLevel="1">
      <c r="B6" s="55" t="s">
        <v>388</v>
      </c>
      <c r="D6" s="146">
        <v>41588500</v>
      </c>
      <c r="E6" s="146">
        <v>41588500</v>
      </c>
      <c r="F6" s="146">
        <v>41652300</v>
      </c>
      <c r="G6" s="146">
        <v>42003700</v>
      </c>
      <c r="H6" s="373">
        <f>SUM(H15:H20)</f>
        <v>42003700</v>
      </c>
      <c r="I6" s="373">
        <f>SUM(I15:I20)</f>
        <v>42006000</v>
      </c>
      <c r="J6" s="373">
        <f>SUM(J15:J20)</f>
        <v>42006000</v>
      </c>
      <c r="K6" s="234"/>
      <c r="L6" s="234"/>
    </row>
    <row r="7" spans="2:12" hidden="1" outlineLevel="1">
      <c r="B7" s="55" t="s">
        <v>389</v>
      </c>
      <c r="D7" s="146">
        <v>2837800</v>
      </c>
      <c r="E7" s="146">
        <v>0</v>
      </c>
      <c r="F7" s="146">
        <v>3312100</v>
      </c>
      <c r="G7" s="146">
        <v>3312100</v>
      </c>
      <c r="H7" s="374">
        <v>2394980</v>
      </c>
      <c r="I7" s="373">
        <f>I15</f>
        <v>2923880</v>
      </c>
      <c r="J7" s="373">
        <f>J15</f>
        <v>2923880</v>
      </c>
      <c r="K7" s="234"/>
      <c r="L7" s="234"/>
    </row>
    <row r="8" spans="2:12" hidden="1" outlineLevel="1">
      <c r="B8" s="55" t="s">
        <v>390</v>
      </c>
      <c r="D8" s="146">
        <v>38750700</v>
      </c>
      <c r="E8" s="146">
        <v>41588500</v>
      </c>
      <c r="F8" s="146">
        <v>38340200</v>
      </c>
      <c r="G8" s="146">
        <v>38691600</v>
      </c>
      <c r="H8" s="373">
        <f>H6-H7</f>
        <v>39608720</v>
      </c>
      <c r="I8" s="373">
        <f>I6-I7</f>
        <v>39082120</v>
      </c>
      <c r="J8" s="373">
        <f>J6-J7</f>
        <v>39082120</v>
      </c>
      <c r="K8" s="234"/>
      <c r="L8" s="234"/>
    </row>
    <row r="9" spans="2:12" hidden="1" outlineLevel="1">
      <c r="B9" s="55" t="s">
        <v>391</v>
      </c>
      <c r="D9" s="146">
        <v>24143</v>
      </c>
      <c r="E9" s="146">
        <v>21282</v>
      </c>
      <c r="F9" s="146">
        <v>20769</v>
      </c>
      <c r="G9" s="146">
        <v>17069</v>
      </c>
      <c r="H9" s="374">
        <f>SUM(H37:H43)</f>
        <v>16905</v>
      </c>
      <c r="I9" s="374">
        <f>SUM(I37:I43)</f>
        <v>14622</v>
      </c>
      <c r="J9" s="374">
        <f>SUM(J37:J43)</f>
        <v>13720</v>
      </c>
      <c r="K9" s="234"/>
      <c r="L9" s="234"/>
    </row>
    <row r="10" spans="2:12" ht="19.05" customHeight="1" collapsed="1">
      <c r="B10" s="147" t="s">
        <v>814</v>
      </c>
      <c r="C10" s="147" t="s">
        <v>852</v>
      </c>
      <c r="D10" s="146"/>
      <c r="E10" s="146"/>
      <c r="F10" s="146"/>
      <c r="G10" s="146"/>
      <c r="H10" s="134"/>
      <c r="I10" s="134"/>
      <c r="J10" s="134"/>
      <c r="K10" s="234"/>
      <c r="L10" s="234"/>
    </row>
    <row r="11" spans="2:12">
      <c r="D11" s="134"/>
      <c r="E11" s="134"/>
      <c r="F11" s="134"/>
      <c r="G11" s="134"/>
      <c r="H11" s="134"/>
      <c r="I11" s="134"/>
      <c r="J11" s="134"/>
      <c r="K11" s="234"/>
      <c r="L11" s="234"/>
    </row>
    <row r="12" spans="2:12" ht="19.2">
      <c r="B12" s="147" t="s">
        <v>392</v>
      </c>
      <c r="C12" s="147" t="s">
        <v>742</v>
      </c>
    </row>
    <row r="13" spans="2:12">
      <c r="B13" s="148"/>
      <c r="C13" s="148"/>
      <c r="D13" s="149" t="s">
        <v>44</v>
      </c>
      <c r="E13" s="149" t="s">
        <v>45</v>
      </c>
      <c r="F13" s="149" t="s">
        <v>46</v>
      </c>
      <c r="G13" s="149" t="s">
        <v>47</v>
      </c>
      <c r="H13" s="149" t="s">
        <v>48</v>
      </c>
      <c r="I13" s="149" t="s">
        <v>766</v>
      </c>
      <c r="J13" s="149" t="s">
        <v>834</v>
      </c>
    </row>
    <row r="14" spans="2:12">
      <c r="B14" s="148"/>
      <c r="C14" s="150" t="s">
        <v>704</v>
      </c>
      <c r="D14" s="149" t="s">
        <v>49</v>
      </c>
      <c r="E14" s="149" t="s">
        <v>19</v>
      </c>
      <c r="F14" s="149" t="s">
        <v>50</v>
      </c>
      <c r="G14" s="149" t="s">
        <v>21</v>
      </c>
      <c r="H14" s="149" t="s">
        <v>22</v>
      </c>
      <c r="I14" s="149" t="s">
        <v>795</v>
      </c>
      <c r="J14" s="149" t="s">
        <v>839</v>
      </c>
    </row>
    <row r="15" spans="2:12">
      <c r="B15" s="249" t="s">
        <v>393</v>
      </c>
      <c r="C15" s="249" t="s">
        <v>394</v>
      </c>
      <c r="D15" s="255">
        <v>2837800</v>
      </c>
      <c r="E15" s="151" t="s">
        <v>718</v>
      </c>
      <c r="F15" s="255">
        <v>3312100</v>
      </c>
      <c r="G15" s="151">
        <v>194500</v>
      </c>
      <c r="H15" s="255">
        <v>2394980</v>
      </c>
      <c r="I15" s="357">
        <v>2923880</v>
      </c>
      <c r="J15" s="255">
        <v>2923880</v>
      </c>
    </row>
    <row r="16" spans="2:12">
      <c r="B16" s="247" t="s">
        <v>395</v>
      </c>
      <c r="C16" s="247" t="s">
        <v>396</v>
      </c>
      <c r="D16" s="251">
        <v>378000</v>
      </c>
      <c r="E16" s="142">
        <v>1268200</v>
      </c>
      <c r="F16" s="251">
        <v>2294900</v>
      </c>
      <c r="G16" s="142">
        <v>5687800</v>
      </c>
      <c r="H16" s="251">
        <v>3807900</v>
      </c>
      <c r="I16" s="358">
        <v>2979800</v>
      </c>
      <c r="J16" s="251">
        <v>3739500</v>
      </c>
    </row>
    <row r="17" spans="2:10">
      <c r="B17" s="247" t="s">
        <v>397</v>
      </c>
      <c r="C17" s="247" t="s">
        <v>398</v>
      </c>
      <c r="D17" s="251">
        <v>2509950</v>
      </c>
      <c r="E17" s="142">
        <v>1464072</v>
      </c>
      <c r="F17" s="251">
        <v>1419097</v>
      </c>
      <c r="G17" s="142">
        <v>2001649</v>
      </c>
      <c r="H17" s="251">
        <v>1477306</v>
      </c>
      <c r="I17" s="358">
        <v>771207</v>
      </c>
      <c r="J17" s="251">
        <v>916852</v>
      </c>
    </row>
    <row r="18" spans="2:10">
      <c r="B18" s="247" t="s">
        <v>399</v>
      </c>
      <c r="C18" s="247" t="s">
        <v>400</v>
      </c>
      <c r="D18" s="251">
        <v>4268600</v>
      </c>
      <c r="E18" s="142">
        <v>7241300</v>
      </c>
      <c r="F18" s="251">
        <v>7192200</v>
      </c>
      <c r="G18" s="142">
        <v>10744900</v>
      </c>
      <c r="H18" s="251">
        <v>11015401</v>
      </c>
      <c r="I18" s="358">
        <v>10742001</v>
      </c>
      <c r="J18" s="251">
        <v>10648201</v>
      </c>
    </row>
    <row r="19" spans="2:10">
      <c r="B19" s="247" t="s">
        <v>401</v>
      </c>
      <c r="C19" s="247" t="s">
        <v>402</v>
      </c>
      <c r="D19" s="251">
        <v>1037860</v>
      </c>
      <c r="E19" s="142">
        <v>1540309</v>
      </c>
      <c r="F19" s="251">
        <v>1956461</v>
      </c>
      <c r="G19" s="142">
        <v>1632705</v>
      </c>
      <c r="H19" s="251">
        <v>504536</v>
      </c>
      <c r="I19" s="358">
        <v>935379</v>
      </c>
      <c r="J19" s="251">
        <v>597211</v>
      </c>
    </row>
    <row r="20" spans="2:10">
      <c r="B20" s="152" t="s">
        <v>403</v>
      </c>
      <c r="C20" s="152" t="s">
        <v>404</v>
      </c>
      <c r="D20" s="253">
        <v>30556290</v>
      </c>
      <c r="E20" s="153">
        <v>30074619</v>
      </c>
      <c r="F20" s="253">
        <v>25477542</v>
      </c>
      <c r="G20" s="153">
        <v>21742146</v>
      </c>
      <c r="H20" s="253">
        <v>22803577</v>
      </c>
      <c r="I20" s="359">
        <v>23653733</v>
      </c>
      <c r="J20" s="253">
        <v>23180356</v>
      </c>
    </row>
    <row r="23" spans="2:10">
      <c r="B23" s="148"/>
      <c r="C23" s="148"/>
      <c r="D23" s="149" t="s">
        <v>44</v>
      </c>
      <c r="E23" s="149" t="s">
        <v>45</v>
      </c>
      <c r="F23" s="149" t="s">
        <v>46</v>
      </c>
      <c r="G23" s="149" t="s">
        <v>47</v>
      </c>
      <c r="H23" s="149" t="s">
        <v>48</v>
      </c>
      <c r="I23" s="149" t="s">
        <v>766</v>
      </c>
      <c r="J23" s="149" t="s">
        <v>834</v>
      </c>
    </row>
    <row r="24" spans="2:10">
      <c r="B24" s="148"/>
      <c r="C24" s="150" t="s">
        <v>68</v>
      </c>
      <c r="D24" s="154" t="s">
        <v>49</v>
      </c>
      <c r="E24" s="154" t="s">
        <v>19</v>
      </c>
      <c r="F24" s="154" t="s">
        <v>50</v>
      </c>
      <c r="G24" s="154" t="s">
        <v>21</v>
      </c>
      <c r="H24" s="154" t="s">
        <v>22</v>
      </c>
      <c r="I24" s="154" t="s">
        <v>795</v>
      </c>
      <c r="J24" s="154" t="s">
        <v>839</v>
      </c>
    </row>
    <row r="25" spans="2:10">
      <c r="B25" s="246" t="s">
        <v>393</v>
      </c>
      <c r="C25" s="246" t="s">
        <v>394</v>
      </c>
      <c r="D25" s="311">
        <v>6.8199999999999994</v>
      </c>
      <c r="E25" s="312" t="s">
        <v>718</v>
      </c>
      <c r="F25" s="311">
        <v>7.95</v>
      </c>
      <c r="G25" s="312">
        <v>0.45999999999999996</v>
      </c>
      <c r="H25" s="311">
        <v>5.7</v>
      </c>
      <c r="I25" s="312">
        <v>6.9599999999999991</v>
      </c>
      <c r="J25" s="311">
        <v>6.96</v>
      </c>
    </row>
    <row r="26" spans="2:10">
      <c r="B26" s="247" t="s">
        <v>395</v>
      </c>
      <c r="C26" s="247" t="s">
        <v>396</v>
      </c>
      <c r="D26" s="313">
        <v>0.91</v>
      </c>
      <c r="E26" s="258">
        <v>3.05</v>
      </c>
      <c r="F26" s="313">
        <v>5.51</v>
      </c>
      <c r="G26" s="258">
        <v>13.54</v>
      </c>
      <c r="H26" s="313">
        <v>9.07</v>
      </c>
      <c r="I26" s="258">
        <v>7.0900000000000007</v>
      </c>
      <c r="J26" s="313">
        <v>8.9</v>
      </c>
    </row>
    <row r="27" spans="2:10">
      <c r="B27" s="247" t="s">
        <v>397</v>
      </c>
      <c r="C27" s="247" t="s">
        <v>398</v>
      </c>
      <c r="D27" s="313">
        <v>6.04</v>
      </c>
      <c r="E27" s="258">
        <v>3.52</v>
      </c>
      <c r="F27" s="313">
        <v>3.41</v>
      </c>
      <c r="G27" s="258">
        <v>4.7699999999999996</v>
      </c>
      <c r="H27" s="313">
        <v>3.52</v>
      </c>
      <c r="I27" s="258">
        <v>1.8399999999999999</v>
      </c>
      <c r="J27" s="313">
        <v>2.1800000000000002</v>
      </c>
    </row>
    <row r="28" spans="2:10">
      <c r="B28" s="247" t="s">
        <v>399</v>
      </c>
      <c r="C28" s="247" t="s">
        <v>400</v>
      </c>
      <c r="D28" s="316">
        <v>10.26</v>
      </c>
      <c r="E28" s="317">
        <v>17.41</v>
      </c>
      <c r="F28" s="316">
        <v>17.27</v>
      </c>
      <c r="G28" s="317">
        <v>25.580000000000002</v>
      </c>
      <c r="H28" s="313">
        <v>26.22</v>
      </c>
      <c r="I28" s="258">
        <v>25.569999999999997</v>
      </c>
      <c r="J28" s="313">
        <v>25.35</v>
      </c>
    </row>
    <row r="29" spans="2:10">
      <c r="B29" s="247" t="s">
        <v>405</v>
      </c>
      <c r="C29" s="247" t="s">
        <v>402</v>
      </c>
      <c r="D29" s="313">
        <v>2.5</v>
      </c>
      <c r="E29" s="258">
        <v>3.7</v>
      </c>
      <c r="F29" s="313">
        <v>4.7</v>
      </c>
      <c r="G29" s="258">
        <v>3.8899999999999997</v>
      </c>
      <c r="H29" s="313">
        <v>1.2</v>
      </c>
      <c r="I29" s="258">
        <v>2.23</v>
      </c>
      <c r="J29" s="313">
        <v>1.42</v>
      </c>
    </row>
    <row r="30" spans="2:10">
      <c r="B30" s="248" t="s">
        <v>403</v>
      </c>
      <c r="C30" s="248" t="s">
        <v>404</v>
      </c>
      <c r="D30" s="314">
        <v>73.47</v>
      </c>
      <c r="E30" s="315">
        <v>72.319999999999993</v>
      </c>
      <c r="F30" s="314">
        <v>61.16</v>
      </c>
      <c r="G30" s="315">
        <v>51.76</v>
      </c>
      <c r="H30" s="314">
        <v>54.29</v>
      </c>
      <c r="I30" s="315">
        <v>56.31</v>
      </c>
      <c r="J30" s="314">
        <v>55.19</v>
      </c>
    </row>
    <row r="33" spans="2:12">
      <c r="D33" s="157"/>
      <c r="E33" s="157"/>
      <c r="F33" s="157"/>
      <c r="G33" s="157"/>
    </row>
    <row r="34" spans="2:12" ht="19.2">
      <c r="B34" s="147" t="s">
        <v>406</v>
      </c>
      <c r="C34" s="147" t="s">
        <v>743</v>
      </c>
      <c r="G34" s="350"/>
    </row>
    <row r="35" spans="2:12">
      <c r="B35" s="148"/>
      <c r="C35" s="148"/>
      <c r="D35" s="149" t="s">
        <v>44</v>
      </c>
      <c r="E35" s="149" t="s">
        <v>45</v>
      </c>
      <c r="F35" s="149" t="s">
        <v>46</v>
      </c>
      <c r="G35" s="149" t="s">
        <v>47</v>
      </c>
      <c r="H35" s="149" t="s">
        <v>48</v>
      </c>
      <c r="I35" s="149" t="s">
        <v>815</v>
      </c>
      <c r="J35" s="149" t="s">
        <v>834</v>
      </c>
    </row>
    <row r="36" spans="2:12">
      <c r="B36" s="148"/>
      <c r="C36" s="150" t="s">
        <v>407</v>
      </c>
      <c r="D36" s="154" t="s">
        <v>49</v>
      </c>
      <c r="E36" s="154" t="s">
        <v>19</v>
      </c>
      <c r="F36" s="154" t="s">
        <v>50</v>
      </c>
      <c r="G36" s="154" t="s">
        <v>21</v>
      </c>
      <c r="H36" s="154" t="s">
        <v>22</v>
      </c>
      <c r="I36" s="154" t="s">
        <v>795</v>
      </c>
      <c r="J36" s="154" t="s">
        <v>839</v>
      </c>
    </row>
    <row r="37" spans="2:12">
      <c r="B37" s="246" t="s">
        <v>393</v>
      </c>
      <c r="C37" s="246" t="s">
        <v>394</v>
      </c>
      <c r="D37" s="256">
        <v>1</v>
      </c>
      <c r="E37" s="155" t="s">
        <v>718</v>
      </c>
      <c r="F37" s="256">
        <v>1</v>
      </c>
      <c r="G37" s="155">
        <v>1</v>
      </c>
      <c r="H37" s="256">
        <v>1</v>
      </c>
      <c r="I37" s="155">
        <v>1</v>
      </c>
      <c r="J37" s="256">
        <v>1</v>
      </c>
    </row>
    <row r="38" spans="2:12">
      <c r="B38" s="247" t="s">
        <v>408</v>
      </c>
      <c r="C38" s="247" t="s">
        <v>409</v>
      </c>
      <c r="D38" s="257">
        <v>2</v>
      </c>
      <c r="E38" s="156">
        <v>4</v>
      </c>
      <c r="F38" s="257">
        <v>5</v>
      </c>
      <c r="G38" s="156">
        <v>6</v>
      </c>
      <c r="H38" s="257">
        <v>5</v>
      </c>
      <c r="I38" s="156">
        <v>6</v>
      </c>
      <c r="J38" s="257">
        <v>6</v>
      </c>
    </row>
    <row r="39" spans="2:12">
      <c r="B39" s="247" t="s">
        <v>410</v>
      </c>
      <c r="C39" s="247" t="s">
        <v>411</v>
      </c>
      <c r="D39" s="257">
        <v>18</v>
      </c>
      <c r="E39" s="156">
        <v>16</v>
      </c>
      <c r="F39" s="257">
        <v>17</v>
      </c>
      <c r="G39" s="156">
        <v>15</v>
      </c>
      <c r="H39" s="257">
        <v>12</v>
      </c>
      <c r="I39" s="156">
        <v>11</v>
      </c>
      <c r="J39" s="257">
        <v>11</v>
      </c>
    </row>
    <row r="40" spans="2:12">
      <c r="B40" s="247" t="s">
        <v>412</v>
      </c>
      <c r="C40" s="247" t="s">
        <v>413</v>
      </c>
      <c r="D40" s="257">
        <v>27</v>
      </c>
      <c r="E40" s="156">
        <v>23</v>
      </c>
      <c r="F40" s="257">
        <v>25</v>
      </c>
      <c r="G40" s="156">
        <v>22</v>
      </c>
      <c r="H40" s="257">
        <v>23</v>
      </c>
      <c r="I40" s="156">
        <v>20</v>
      </c>
      <c r="J40" s="257">
        <v>18</v>
      </c>
    </row>
    <row r="41" spans="2:12">
      <c r="B41" s="247" t="s">
        <v>414</v>
      </c>
      <c r="C41" s="247" t="s">
        <v>415</v>
      </c>
      <c r="D41" s="257">
        <v>293</v>
      </c>
      <c r="E41" s="156">
        <v>287</v>
      </c>
      <c r="F41" s="257">
        <v>230</v>
      </c>
      <c r="G41" s="156">
        <v>187</v>
      </c>
      <c r="H41" s="257">
        <v>202</v>
      </c>
      <c r="I41" s="156">
        <v>180</v>
      </c>
      <c r="J41" s="257">
        <v>185</v>
      </c>
    </row>
    <row r="42" spans="2:12">
      <c r="B42" s="247" t="s">
        <v>416</v>
      </c>
      <c r="C42" s="247" t="s">
        <v>417</v>
      </c>
      <c r="D42" s="257">
        <v>493</v>
      </c>
      <c r="E42" s="156">
        <v>493</v>
      </c>
      <c r="F42" s="257">
        <v>391</v>
      </c>
      <c r="G42" s="156">
        <v>296</v>
      </c>
      <c r="H42" s="257">
        <v>318</v>
      </c>
      <c r="I42" s="156">
        <v>279</v>
      </c>
      <c r="J42" s="257">
        <v>258</v>
      </c>
    </row>
    <row r="43" spans="2:12">
      <c r="B43" s="248" t="s">
        <v>418</v>
      </c>
      <c r="C43" s="248" t="s">
        <v>419</v>
      </c>
      <c r="D43" s="252">
        <v>23309</v>
      </c>
      <c r="E43" s="240">
        <v>20459</v>
      </c>
      <c r="F43" s="252">
        <v>20100</v>
      </c>
      <c r="G43" s="240">
        <v>16542</v>
      </c>
      <c r="H43" s="252">
        <v>16344</v>
      </c>
      <c r="I43" s="360">
        <v>14125</v>
      </c>
      <c r="J43" s="252">
        <v>13241</v>
      </c>
      <c r="L43" s="472"/>
    </row>
    <row r="47" spans="2:12">
      <c r="B47" s="148"/>
      <c r="C47" s="148"/>
      <c r="D47" s="149" t="s">
        <v>44</v>
      </c>
      <c r="E47" s="149" t="s">
        <v>45</v>
      </c>
      <c r="F47" s="149" t="s">
        <v>46</v>
      </c>
      <c r="G47" s="149" t="s">
        <v>47</v>
      </c>
      <c r="H47" s="149" t="s">
        <v>48</v>
      </c>
      <c r="I47" s="149" t="s">
        <v>766</v>
      </c>
      <c r="J47" s="149" t="s">
        <v>834</v>
      </c>
    </row>
    <row r="48" spans="2:12">
      <c r="B48" s="148"/>
      <c r="C48" s="150" t="s">
        <v>68</v>
      </c>
      <c r="D48" s="154" t="s">
        <v>49</v>
      </c>
      <c r="E48" s="154" t="s">
        <v>19</v>
      </c>
      <c r="F48" s="154" t="s">
        <v>50</v>
      </c>
      <c r="G48" s="154" t="s">
        <v>21</v>
      </c>
      <c r="H48" s="154" t="s">
        <v>22</v>
      </c>
      <c r="I48" s="154" t="s">
        <v>795</v>
      </c>
      <c r="J48" s="154" t="s">
        <v>839</v>
      </c>
    </row>
    <row r="49" spans="2:10">
      <c r="B49" s="246" t="s">
        <v>393</v>
      </c>
      <c r="C49" s="246" t="s">
        <v>394</v>
      </c>
      <c r="D49" s="311">
        <v>0</v>
      </c>
      <c r="E49" s="312" t="s">
        <v>718</v>
      </c>
      <c r="F49" s="311">
        <v>0</v>
      </c>
      <c r="G49" s="312">
        <v>0.01</v>
      </c>
      <c r="H49" s="311">
        <v>0.01</v>
      </c>
      <c r="I49" s="312">
        <v>0.01</v>
      </c>
      <c r="J49" s="311">
        <v>0.01</v>
      </c>
    </row>
    <row r="50" spans="2:10">
      <c r="B50" s="247" t="s">
        <v>408</v>
      </c>
      <c r="C50" s="247" t="s">
        <v>409</v>
      </c>
      <c r="D50" s="313">
        <v>0.01</v>
      </c>
      <c r="E50" s="258">
        <v>0.01</v>
      </c>
      <c r="F50" s="313">
        <v>0.02</v>
      </c>
      <c r="G50" s="258">
        <v>0.03</v>
      </c>
      <c r="H50" s="313">
        <v>0.03</v>
      </c>
      <c r="I50" s="258">
        <v>0.04</v>
      </c>
      <c r="J50" s="313">
        <v>0.04</v>
      </c>
    </row>
    <row r="51" spans="2:10">
      <c r="B51" s="247" t="s">
        <v>410</v>
      </c>
      <c r="C51" s="247" t="s">
        <v>411</v>
      </c>
      <c r="D51" s="313">
        <v>7.0000000000000007E-2</v>
      </c>
      <c r="E51" s="258">
        <v>7.0000000000000007E-2</v>
      </c>
      <c r="F51" s="313">
        <v>0.08</v>
      </c>
      <c r="G51" s="258">
        <v>0.08</v>
      </c>
      <c r="H51" s="313">
        <v>7.0000000000000007E-2</v>
      </c>
      <c r="I51" s="258">
        <v>0.08</v>
      </c>
      <c r="J51" s="313">
        <v>0.08</v>
      </c>
    </row>
    <row r="52" spans="2:10">
      <c r="B52" s="247" t="s">
        <v>412</v>
      </c>
      <c r="C52" s="247" t="s">
        <v>413</v>
      </c>
      <c r="D52" s="313">
        <v>0.11</v>
      </c>
      <c r="E52" s="258">
        <v>0.1</v>
      </c>
      <c r="F52" s="313">
        <v>0.12</v>
      </c>
      <c r="G52" s="258">
        <v>0.12</v>
      </c>
      <c r="H52" s="313">
        <v>0.14000000000000001</v>
      </c>
      <c r="I52" s="258">
        <v>0.13999999999999999</v>
      </c>
      <c r="J52" s="313">
        <v>0.13</v>
      </c>
    </row>
    <row r="53" spans="2:10">
      <c r="B53" s="247" t="s">
        <v>414</v>
      </c>
      <c r="C53" s="247" t="s">
        <v>415</v>
      </c>
      <c r="D53" s="313">
        <v>1.21</v>
      </c>
      <c r="E53" s="258">
        <v>1.34</v>
      </c>
      <c r="F53" s="313">
        <v>1.1000000000000001</v>
      </c>
      <c r="G53" s="258">
        <v>1.0900000000000001</v>
      </c>
      <c r="H53" s="313">
        <v>1.2</v>
      </c>
      <c r="I53" s="258">
        <v>1.24</v>
      </c>
      <c r="J53" s="313">
        <v>1.35</v>
      </c>
    </row>
    <row r="54" spans="2:10">
      <c r="B54" s="247" t="s">
        <v>416</v>
      </c>
      <c r="C54" s="247" t="s">
        <v>417</v>
      </c>
      <c r="D54" s="313">
        <v>2.04</v>
      </c>
      <c r="E54" s="258">
        <v>2.31</v>
      </c>
      <c r="F54" s="313">
        <v>1.8800000000000001</v>
      </c>
      <c r="G54" s="258">
        <v>1.73</v>
      </c>
      <c r="H54" s="313">
        <v>1.88</v>
      </c>
      <c r="I54" s="258">
        <v>1.91</v>
      </c>
      <c r="J54" s="313">
        <v>1.88</v>
      </c>
    </row>
    <row r="55" spans="2:10">
      <c r="B55" s="248" t="s">
        <v>418</v>
      </c>
      <c r="C55" s="248" t="s">
        <v>419</v>
      </c>
      <c r="D55" s="314">
        <v>96.56</v>
      </c>
      <c r="E55" s="315">
        <v>96.17</v>
      </c>
      <c r="F55" s="314">
        <v>96.8</v>
      </c>
      <c r="G55" s="315">
        <v>96.94</v>
      </c>
      <c r="H55" s="314">
        <v>96.67</v>
      </c>
      <c r="I55" s="315">
        <v>96.58</v>
      </c>
      <c r="J55" s="314">
        <v>96.51</v>
      </c>
    </row>
    <row r="60" spans="2:10" ht="19.2">
      <c r="B60" s="147" t="s">
        <v>856</v>
      </c>
      <c r="C60" s="147" t="s">
        <v>857</v>
      </c>
    </row>
    <row r="61" spans="2:10">
      <c r="B61" s="56" t="s">
        <v>37</v>
      </c>
      <c r="C61" s="158" t="s">
        <v>746</v>
      </c>
      <c r="D61" s="158">
        <v>42006000</v>
      </c>
      <c r="E61" s="55" t="s">
        <v>420</v>
      </c>
    </row>
    <row r="62" spans="2:10">
      <c r="B62" s="56" t="s">
        <v>421</v>
      </c>
      <c r="C62" s="158" t="s">
        <v>747</v>
      </c>
      <c r="D62" s="158">
        <v>13720</v>
      </c>
      <c r="E62" s="55" t="s">
        <v>422</v>
      </c>
    </row>
    <row r="63" spans="2:10">
      <c r="B63" s="148"/>
      <c r="C63" s="149" t="s">
        <v>423</v>
      </c>
      <c r="D63" s="149" t="s">
        <v>424</v>
      </c>
      <c r="E63" s="149" t="s">
        <v>425</v>
      </c>
    </row>
    <row r="64" spans="2:10">
      <c r="B64" s="149"/>
      <c r="C64" s="149" t="s">
        <v>744</v>
      </c>
      <c r="D64" s="149" t="s">
        <v>745</v>
      </c>
      <c r="E64" s="149" t="s">
        <v>475</v>
      </c>
    </row>
    <row r="65" spans="1:5">
      <c r="B65" s="159">
        <v>1</v>
      </c>
      <c r="C65" s="85" t="s">
        <v>663</v>
      </c>
      <c r="D65" s="160">
        <v>8149300</v>
      </c>
      <c r="E65" s="159">
        <v>20.85</v>
      </c>
    </row>
    <row r="66" spans="1:5">
      <c r="B66" s="156">
        <v>2</v>
      </c>
      <c r="C66" s="37" t="s">
        <v>664</v>
      </c>
      <c r="D66" s="142">
        <v>4000600</v>
      </c>
      <c r="E66" s="352">
        <v>10.24</v>
      </c>
    </row>
    <row r="67" spans="1:5">
      <c r="B67" s="156">
        <v>3</v>
      </c>
      <c r="C67" s="37" t="s">
        <v>665</v>
      </c>
      <c r="D67" s="142">
        <v>3639100</v>
      </c>
      <c r="E67" s="156">
        <v>9.31</v>
      </c>
    </row>
    <row r="68" spans="1:5">
      <c r="B68" s="156">
        <v>4</v>
      </c>
      <c r="C68" s="37" t="s">
        <v>666</v>
      </c>
      <c r="D68" s="142">
        <v>3142100</v>
      </c>
      <c r="E68" s="156">
        <v>8.0399999999999991</v>
      </c>
    </row>
    <row r="69" spans="1:5">
      <c r="B69" s="156">
        <v>5</v>
      </c>
      <c r="C69" s="37" t="s">
        <v>667</v>
      </c>
      <c r="D69" s="142">
        <v>2837800</v>
      </c>
      <c r="E69" s="156">
        <v>7.26</v>
      </c>
    </row>
    <row r="70" spans="1:5">
      <c r="B70" s="156">
        <v>6</v>
      </c>
      <c r="C70" s="37" t="s">
        <v>816</v>
      </c>
      <c r="D70" s="142">
        <v>2045800</v>
      </c>
      <c r="E70" s="156">
        <v>5.23</v>
      </c>
    </row>
    <row r="71" spans="1:5">
      <c r="B71" s="156">
        <v>7</v>
      </c>
      <c r="C71" s="37" t="s">
        <v>817</v>
      </c>
      <c r="D71" s="142">
        <v>396000</v>
      </c>
      <c r="E71" s="258">
        <v>1.01</v>
      </c>
    </row>
    <row r="72" spans="1:5">
      <c r="B72" s="156">
        <v>8</v>
      </c>
      <c r="C72" s="37" t="s">
        <v>820</v>
      </c>
      <c r="D72" s="142">
        <v>301700</v>
      </c>
      <c r="E72" s="156">
        <v>0.77</v>
      </c>
    </row>
    <row r="73" spans="1:5" ht="45">
      <c r="B73" s="156">
        <v>9</v>
      </c>
      <c r="C73" s="37" t="s">
        <v>894</v>
      </c>
      <c r="D73" s="142">
        <v>195500</v>
      </c>
      <c r="E73" s="258">
        <v>0.5</v>
      </c>
    </row>
    <row r="74" spans="1:5">
      <c r="B74" s="166">
        <v>10</v>
      </c>
      <c r="C74" s="167" t="s">
        <v>893</v>
      </c>
      <c r="D74" s="168">
        <v>175500</v>
      </c>
      <c r="E74" s="166">
        <v>0.45</v>
      </c>
    </row>
    <row r="75" spans="1:5" ht="14.55" customHeight="1">
      <c r="B75" s="169"/>
      <c r="C75" s="169" t="s">
        <v>375</v>
      </c>
      <c r="D75" s="170">
        <f>SUM(D65:D74)</f>
        <v>24883400</v>
      </c>
      <c r="E75" s="171">
        <f>SUM(E65:E74)</f>
        <v>63.660000000000011</v>
      </c>
    </row>
    <row r="78" spans="1:5">
      <c r="A78" s="56" t="s">
        <v>922</v>
      </c>
      <c r="B78" s="55" t="s">
        <v>819</v>
      </c>
    </row>
    <row r="79" spans="1:5">
      <c r="A79" s="309">
        <v>2</v>
      </c>
      <c r="B79" s="55" t="s">
        <v>925</v>
      </c>
    </row>
    <row r="81" spans="1:2">
      <c r="A81" s="56" t="s">
        <v>755</v>
      </c>
      <c r="B81" s="55" t="s">
        <v>756</v>
      </c>
    </row>
    <row r="82" spans="1:2">
      <c r="A82" s="55">
        <v>2</v>
      </c>
      <c r="B82" s="55" t="s">
        <v>757</v>
      </c>
    </row>
  </sheetData>
  <phoneticPr fontId="3"/>
  <printOptions horizontalCentered="1"/>
  <pageMargins left="0.23622047244094491" right="0.23622047244094491" top="0.19685039370078741" bottom="0.39370078740157483" header="0.31496062992125984" footer="0.31496062992125984"/>
  <pageSetup paperSize="9" scale="46" orientation="landscape" r:id="rId1"/>
  <headerFooter differentFirst="1">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125E-C4C5-4F51-B3CE-50D9F10FEE6E}">
  <sheetPr>
    <pageSetUpPr fitToPage="1"/>
  </sheetPr>
  <dimension ref="A2:N123"/>
  <sheetViews>
    <sheetView showGridLines="0" zoomScale="70" zoomScaleNormal="70" workbookViewId="0"/>
  </sheetViews>
  <sheetFormatPr defaultColWidth="8.69921875" defaultRowHeight="15" outlineLevelRow="1"/>
  <cols>
    <col min="1" max="1" width="10.19921875" style="55" customWidth="1"/>
    <col min="2" max="2" width="5.296875" style="55" bestFit="1" customWidth="1"/>
    <col min="3" max="3" width="25.19921875" style="55" customWidth="1"/>
    <col min="4" max="4" width="5.59765625" style="55" customWidth="1"/>
    <col min="5" max="5" width="5.5" style="55" customWidth="1"/>
    <col min="6" max="6" width="38.8984375" style="55" customWidth="1"/>
    <col min="7" max="7" width="5.5" style="55" customWidth="1"/>
    <col min="8" max="9" width="16.796875" style="55" bestFit="1" customWidth="1"/>
    <col min="10" max="10" width="18.296875" style="55" bestFit="1" customWidth="1"/>
    <col min="11" max="14" width="17.796875" style="55" bestFit="1" customWidth="1"/>
    <col min="15" max="16384" width="8.69921875" style="55"/>
  </cols>
  <sheetData>
    <row r="2" spans="3:14" hidden="1" outlineLevel="1">
      <c r="H2" s="135" t="s">
        <v>0</v>
      </c>
      <c r="I2" s="135" t="s">
        <v>1</v>
      </c>
      <c r="J2" s="135" t="s">
        <v>2</v>
      </c>
      <c r="K2" s="135" t="s">
        <v>3</v>
      </c>
      <c r="L2" s="135" t="s">
        <v>4</v>
      </c>
      <c r="M2" s="135" t="s">
        <v>763</v>
      </c>
      <c r="N2" s="135" t="str">
        <f>連結PL!W2</f>
        <v>第25期</v>
      </c>
    </row>
    <row r="3" spans="3:14" hidden="1" outlineLevel="1">
      <c r="H3" s="196" t="s">
        <v>102</v>
      </c>
      <c r="I3" s="196" t="s">
        <v>5</v>
      </c>
      <c r="J3" s="196" t="s">
        <v>6</v>
      </c>
      <c r="K3" s="196" t="s">
        <v>7</v>
      </c>
      <c r="L3" s="196" t="s">
        <v>8</v>
      </c>
      <c r="M3" s="196" t="s">
        <v>870</v>
      </c>
      <c r="N3" s="196" t="str">
        <f>連結PL!W3</f>
        <v>(自　2024年 1月 1日</v>
      </c>
    </row>
    <row r="4" spans="3:14" hidden="1" outlineLevel="1">
      <c r="H4" s="196" t="s">
        <v>9</v>
      </c>
      <c r="I4" s="196" t="s">
        <v>387</v>
      </c>
      <c r="J4" s="196" t="s">
        <v>872</v>
      </c>
      <c r="K4" s="196" t="s">
        <v>10</v>
      </c>
      <c r="L4" s="196" t="s">
        <v>11</v>
      </c>
      <c r="M4" s="196" t="s">
        <v>789</v>
      </c>
      <c r="N4" s="196" t="str">
        <f>連結PL!W4</f>
        <v xml:space="preserve"> 至　2024年12月31日)</v>
      </c>
    </row>
    <row r="5" spans="3:14" collapsed="1">
      <c r="C5" s="279"/>
      <c r="D5" s="279"/>
      <c r="E5" s="279"/>
    </row>
    <row r="6" spans="3:14" ht="19.2">
      <c r="C6" s="280" t="s">
        <v>818</v>
      </c>
      <c r="D6" s="280"/>
      <c r="E6" s="279"/>
      <c r="F6" s="147" t="s">
        <v>851</v>
      </c>
    </row>
    <row r="7" spans="3:14">
      <c r="C7" s="279"/>
      <c r="D7" s="279"/>
      <c r="E7" s="279"/>
    </row>
    <row r="8" spans="3:14">
      <c r="C8" s="485" t="s">
        <v>496</v>
      </c>
      <c r="D8" s="186"/>
      <c r="E8" s="186"/>
      <c r="F8" s="186"/>
      <c r="G8" s="186"/>
      <c r="H8" s="5" t="s">
        <v>13</v>
      </c>
      <c r="I8" s="5" t="s">
        <v>14</v>
      </c>
      <c r="J8" s="5" t="s">
        <v>15</v>
      </c>
      <c r="K8" s="5" t="s">
        <v>16</v>
      </c>
      <c r="L8" s="5" t="s">
        <v>17</v>
      </c>
      <c r="M8" s="5" t="s">
        <v>766</v>
      </c>
      <c r="N8" s="5" t="s">
        <v>834</v>
      </c>
    </row>
    <row r="9" spans="3:14" ht="15.6" thickBot="1">
      <c r="C9" s="515"/>
      <c r="D9" s="192"/>
      <c r="E9" s="192"/>
      <c r="F9" s="192"/>
      <c r="G9" s="192"/>
      <c r="H9" s="192" t="s">
        <v>18</v>
      </c>
      <c r="I9" s="192" t="s">
        <v>19</v>
      </c>
      <c r="J9" s="192" t="s">
        <v>20</v>
      </c>
      <c r="K9" s="192" t="s">
        <v>21</v>
      </c>
      <c r="L9" s="192" t="s">
        <v>22</v>
      </c>
      <c r="M9" s="192" t="s">
        <v>795</v>
      </c>
      <c r="N9" s="192" t="s">
        <v>839</v>
      </c>
    </row>
    <row r="10" spans="3:14">
      <c r="C10" s="7" t="s">
        <v>24</v>
      </c>
      <c r="D10" s="188"/>
      <c r="E10" s="188" t="s">
        <v>471</v>
      </c>
      <c r="F10" s="7" t="s">
        <v>25</v>
      </c>
      <c r="G10" s="188" t="s">
        <v>477</v>
      </c>
      <c r="H10" s="8">
        <v>873</v>
      </c>
      <c r="I10" s="9">
        <v>476</v>
      </c>
      <c r="J10" s="8">
        <v>995</v>
      </c>
      <c r="K10" s="10">
        <v>1041</v>
      </c>
      <c r="L10" s="8">
        <v>919</v>
      </c>
      <c r="M10" s="10">
        <v>740</v>
      </c>
      <c r="N10" s="8">
        <v>529</v>
      </c>
    </row>
    <row r="11" spans="3:14">
      <c r="C11" s="187" t="s">
        <v>26</v>
      </c>
      <c r="D11" s="11"/>
      <c r="E11" s="11" t="s">
        <v>471</v>
      </c>
      <c r="F11" s="187" t="s">
        <v>27</v>
      </c>
      <c r="G11" s="11" t="s">
        <v>477</v>
      </c>
      <c r="H11" s="12">
        <v>358</v>
      </c>
      <c r="I11" s="13">
        <v>202</v>
      </c>
      <c r="J11" s="12">
        <v>198</v>
      </c>
      <c r="K11" s="13">
        <v>615</v>
      </c>
      <c r="L11" s="12">
        <v>479</v>
      </c>
      <c r="M11" s="13">
        <v>477</v>
      </c>
      <c r="N11" s="12">
        <v>270</v>
      </c>
    </row>
    <row r="12" spans="3:14">
      <c r="C12" s="187" t="s">
        <v>29</v>
      </c>
      <c r="D12" s="11"/>
      <c r="E12" s="11" t="s">
        <v>471</v>
      </c>
      <c r="F12" s="187" t="s">
        <v>30</v>
      </c>
      <c r="G12" s="11" t="s">
        <v>477</v>
      </c>
      <c r="H12" s="14">
        <v>404</v>
      </c>
      <c r="I12" s="15">
        <v>225</v>
      </c>
      <c r="J12" s="14">
        <v>818</v>
      </c>
      <c r="K12" s="15">
        <v>827</v>
      </c>
      <c r="L12" s="14">
        <v>500</v>
      </c>
      <c r="M12" s="15">
        <v>505</v>
      </c>
      <c r="N12" s="14">
        <v>295</v>
      </c>
    </row>
    <row r="13" spans="3:14" ht="18" customHeight="1">
      <c r="C13" s="187" t="s">
        <v>719</v>
      </c>
      <c r="D13" s="11" t="s">
        <v>482</v>
      </c>
      <c r="E13" s="17" t="s">
        <v>471</v>
      </c>
      <c r="F13" s="187" t="s">
        <v>34</v>
      </c>
      <c r="G13" s="11" t="s">
        <v>477</v>
      </c>
      <c r="H13" s="18">
        <v>3.44</v>
      </c>
      <c r="I13" s="19">
        <v>2.5</v>
      </c>
      <c r="J13" s="18">
        <v>8.42</v>
      </c>
      <c r="K13" s="19">
        <v>5.17</v>
      </c>
      <c r="L13" s="18">
        <v>14.1</v>
      </c>
      <c r="M13" s="19">
        <v>5.77</v>
      </c>
      <c r="N13" s="18">
        <v>3</v>
      </c>
    </row>
    <row r="14" spans="3:14">
      <c r="C14" s="187" t="s">
        <v>720</v>
      </c>
      <c r="D14" s="11"/>
      <c r="E14" s="17" t="s">
        <v>475</v>
      </c>
      <c r="F14" s="187" t="s">
        <v>478</v>
      </c>
      <c r="G14" s="11" t="s">
        <v>475</v>
      </c>
      <c r="H14" s="18">
        <f t="shared" ref="H14:L14" si="0">H13/H12*100</f>
        <v>0.85148514851485158</v>
      </c>
      <c r="I14" s="19">
        <f>I13/I12*100</f>
        <v>1.1111111111111112</v>
      </c>
      <c r="J14" s="18">
        <f t="shared" si="0"/>
        <v>1.0293398533007334</v>
      </c>
      <c r="K14" s="19">
        <f t="shared" si="0"/>
        <v>0.62515114873035071</v>
      </c>
      <c r="L14" s="18">
        <f t="shared" si="0"/>
        <v>2.82</v>
      </c>
      <c r="M14" s="19">
        <f>M13/M12*100</f>
        <v>1.1425742574257425</v>
      </c>
      <c r="N14" s="18">
        <f>N13/N12*100</f>
        <v>1.0169491525423728</v>
      </c>
    </row>
    <row r="15" spans="3:14">
      <c r="C15" s="187" t="s">
        <v>721</v>
      </c>
      <c r="D15" s="11"/>
      <c r="E15" s="17" t="s">
        <v>475</v>
      </c>
      <c r="F15" s="187" t="s">
        <v>483</v>
      </c>
      <c r="G15" s="11" t="s">
        <v>475</v>
      </c>
      <c r="H15" s="18">
        <f>H13/H32*100</f>
        <v>22.721268163804488</v>
      </c>
      <c r="I15" s="19">
        <f>I13/I32*100</f>
        <v>28.604118993135007</v>
      </c>
      <c r="J15" s="18">
        <f t="shared" ref="J15:L15" si="1">J13/J32*100</f>
        <v>34.850993377483441</v>
      </c>
      <c r="K15" s="19">
        <f t="shared" si="1"/>
        <v>25.012094823415577</v>
      </c>
      <c r="L15" s="18">
        <f t="shared" si="1"/>
        <v>37.390612569610184</v>
      </c>
      <c r="M15" s="19">
        <f>M13/M32*100</f>
        <v>22.833399287692917</v>
      </c>
      <c r="N15" s="467" t="str">
        <f>IF(N13/N32*100&lt;0,"ー",N13/N32*100&lt;0)</f>
        <v>ー</v>
      </c>
    </row>
    <row r="16" spans="3:14">
      <c r="C16" s="187" t="s">
        <v>37</v>
      </c>
      <c r="D16" s="11"/>
      <c r="E16" s="17" t="s">
        <v>420</v>
      </c>
      <c r="F16" s="187" t="s">
        <v>38</v>
      </c>
      <c r="G16" s="177" t="s">
        <v>479</v>
      </c>
      <c r="H16" s="22">
        <v>41588500</v>
      </c>
      <c r="I16" s="23">
        <v>41588500</v>
      </c>
      <c r="J16" s="22">
        <v>41652300</v>
      </c>
      <c r="K16" s="15">
        <v>42003700</v>
      </c>
      <c r="L16" s="14">
        <v>42003700</v>
      </c>
      <c r="M16" s="15">
        <v>42006000</v>
      </c>
      <c r="N16" s="14">
        <v>42006000</v>
      </c>
    </row>
    <row r="17" spans="3:14">
      <c r="C17" s="187" t="s">
        <v>39</v>
      </c>
      <c r="D17" s="11"/>
      <c r="E17" s="24" t="s">
        <v>476</v>
      </c>
      <c r="F17" s="187" t="s">
        <v>40</v>
      </c>
      <c r="G17" s="11" t="s">
        <v>481</v>
      </c>
      <c r="H17" s="22">
        <f t="shared" ref="H17:M17" si="2">ROUNDDOWN(H12*H16/1000,0)</f>
        <v>16801754</v>
      </c>
      <c r="I17" s="23">
        <f t="shared" si="2"/>
        <v>9357412</v>
      </c>
      <c r="J17" s="22">
        <f t="shared" si="2"/>
        <v>34071581</v>
      </c>
      <c r="K17" s="23">
        <f t="shared" si="2"/>
        <v>34737059</v>
      </c>
      <c r="L17" s="14">
        <f t="shared" si="2"/>
        <v>21001850</v>
      </c>
      <c r="M17" s="23">
        <f t="shared" si="2"/>
        <v>21213030</v>
      </c>
      <c r="N17" s="14">
        <f>ROUNDDOWN(N12*N16/1000,0)</f>
        <v>12391770</v>
      </c>
    </row>
    <row r="18" spans="3:14" ht="18" customHeight="1" thickBot="1">
      <c r="C18" s="25" t="s">
        <v>41</v>
      </c>
      <c r="D18" s="178"/>
      <c r="E18" s="26" t="s">
        <v>476</v>
      </c>
      <c r="F18" s="25" t="s">
        <v>42</v>
      </c>
      <c r="G18" s="178" t="s">
        <v>481</v>
      </c>
      <c r="H18" s="27" t="s">
        <v>718</v>
      </c>
      <c r="I18" s="28" t="s">
        <v>718</v>
      </c>
      <c r="J18" s="27">
        <v>2999996</v>
      </c>
      <c r="K18" s="28">
        <v>167289</v>
      </c>
      <c r="L18" s="27">
        <v>1641884</v>
      </c>
      <c r="M18" s="28">
        <v>1999936</v>
      </c>
      <c r="N18" s="27" t="s">
        <v>709</v>
      </c>
    </row>
    <row r="20" spans="3:14">
      <c r="C20" s="55" t="s">
        <v>43</v>
      </c>
      <c r="F20" s="55" t="s">
        <v>748</v>
      </c>
    </row>
    <row r="21" spans="3:14">
      <c r="C21" s="485" t="s">
        <v>496</v>
      </c>
      <c r="D21" s="186"/>
      <c r="E21" s="186"/>
      <c r="F21" s="186"/>
      <c r="G21" s="186"/>
      <c r="H21" s="5" t="s">
        <v>44</v>
      </c>
      <c r="I21" s="5" t="s">
        <v>45</v>
      </c>
      <c r="J21" s="5" t="s">
        <v>46</v>
      </c>
      <c r="K21" s="5" t="s">
        <v>47</v>
      </c>
      <c r="L21" s="5" t="s">
        <v>48</v>
      </c>
      <c r="M21" s="5" t="s">
        <v>766</v>
      </c>
      <c r="N21" s="5" t="s">
        <v>834</v>
      </c>
    </row>
    <row r="22" spans="3:14" ht="15.6" thickBot="1">
      <c r="C22" s="515"/>
      <c r="D22" s="192"/>
      <c r="E22" s="192"/>
      <c r="F22" s="192"/>
      <c r="G22" s="192"/>
      <c r="H22" s="192" t="s">
        <v>49</v>
      </c>
      <c r="I22" s="192" t="s">
        <v>19</v>
      </c>
      <c r="J22" s="192" t="s">
        <v>50</v>
      </c>
      <c r="K22" s="192" t="s">
        <v>21</v>
      </c>
      <c r="L22" s="192" t="s">
        <v>22</v>
      </c>
      <c r="M22" s="192" t="s">
        <v>795</v>
      </c>
      <c r="N22" s="192" t="s">
        <v>839</v>
      </c>
    </row>
    <row r="23" spans="3:14">
      <c r="C23" s="7" t="s">
        <v>51</v>
      </c>
      <c r="D23" s="188" t="s">
        <v>463</v>
      </c>
      <c r="E23" s="30" t="s">
        <v>471</v>
      </c>
      <c r="F23" s="31" t="s">
        <v>467</v>
      </c>
      <c r="G23" s="188" t="s">
        <v>477</v>
      </c>
      <c r="H23" s="32">
        <v>293.39999999999998</v>
      </c>
      <c r="I23" s="33">
        <v>294.89999999999998</v>
      </c>
      <c r="J23" s="32">
        <v>286.58</v>
      </c>
      <c r="K23" s="33">
        <v>349.64</v>
      </c>
      <c r="L23" s="32">
        <v>402.87</v>
      </c>
      <c r="M23" s="33">
        <v>364.93</v>
      </c>
      <c r="N23" s="32">
        <v>344.95</v>
      </c>
    </row>
    <row r="24" spans="3:14">
      <c r="C24" s="187" t="s">
        <v>52</v>
      </c>
      <c r="D24" s="11" t="s">
        <v>464</v>
      </c>
      <c r="E24" s="36" t="s">
        <v>471</v>
      </c>
      <c r="F24" s="37" t="s">
        <v>466</v>
      </c>
      <c r="G24" s="11" t="s">
        <v>477</v>
      </c>
      <c r="H24" s="18">
        <v>19.059999999999999</v>
      </c>
      <c r="I24" s="19">
        <v>4.16</v>
      </c>
      <c r="J24" s="18">
        <v>34.46</v>
      </c>
      <c r="K24" s="19">
        <v>26.53</v>
      </c>
      <c r="L24" s="18">
        <v>63.49</v>
      </c>
      <c r="M24" s="19">
        <v>25.07</v>
      </c>
      <c r="N24" s="458">
        <v>-12.11</v>
      </c>
    </row>
    <row r="25" spans="3:14">
      <c r="C25" s="187" t="s">
        <v>53</v>
      </c>
      <c r="D25" s="11" t="s">
        <v>468</v>
      </c>
      <c r="E25" s="11" t="s">
        <v>472</v>
      </c>
      <c r="F25" s="37" t="s">
        <v>474</v>
      </c>
      <c r="G25" s="11"/>
      <c r="H25" s="18">
        <f>ROUND($H$12/H24,2)</f>
        <v>21.2</v>
      </c>
      <c r="I25" s="320">
        <f>ROUND($I$12/I24,2)</f>
        <v>54.09</v>
      </c>
      <c r="J25" s="18">
        <f>ROUND($J$12/J24,2)</f>
        <v>23.74</v>
      </c>
      <c r="K25" s="320">
        <f>ROUND($K$12/K24,2)</f>
        <v>31.17</v>
      </c>
      <c r="L25" s="18">
        <f>ROUND($L$12/L24,2)</f>
        <v>7.88</v>
      </c>
      <c r="M25" s="320">
        <f>ROUND($M$12/M24,2)</f>
        <v>20.14</v>
      </c>
      <c r="N25" s="458">
        <f>ROUND($N$12/N24,2)</f>
        <v>-24.36</v>
      </c>
    </row>
    <row r="26" spans="3:14" ht="15.6" thickBot="1">
      <c r="C26" s="39" t="s">
        <v>54</v>
      </c>
      <c r="D26" s="176" t="s">
        <v>469</v>
      </c>
      <c r="E26" s="176" t="s">
        <v>473</v>
      </c>
      <c r="F26" s="40" t="s">
        <v>470</v>
      </c>
      <c r="G26" s="176"/>
      <c r="H26" s="321">
        <f>ROUND($H$12/H23,2)</f>
        <v>1.38</v>
      </c>
      <c r="I26" s="322">
        <f>ROUND($I$12/I23,2)</f>
        <v>0.76</v>
      </c>
      <c r="J26" s="321">
        <f>ROUND($J$12/J23,2)</f>
        <v>2.85</v>
      </c>
      <c r="K26" s="322">
        <f>ROUND($K$12/K23,2)</f>
        <v>2.37</v>
      </c>
      <c r="L26" s="321">
        <f>ROUND($L$12/L23,2)</f>
        <v>1.24</v>
      </c>
      <c r="M26" s="322">
        <f>ROUND($M$12/M23,2)</f>
        <v>1.38</v>
      </c>
      <c r="N26" s="321">
        <f>ROUND($N$12/N23,2)</f>
        <v>0.86</v>
      </c>
    </row>
    <row r="27" spans="3:14">
      <c r="C27" s="7"/>
      <c r="D27" s="7"/>
      <c r="E27" s="31"/>
      <c r="F27" s="31"/>
      <c r="G27" s="31"/>
      <c r="H27" s="43"/>
      <c r="I27" s="43"/>
      <c r="J27" s="43"/>
      <c r="K27" s="43"/>
      <c r="L27" s="466"/>
      <c r="M27" s="466"/>
      <c r="N27" s="44"/>
    </row>
    <row r="28" spans="3:14">
      <c r="C28" s="55" t="s">
        <v>56</v>
      </c>
      <c r="E28" s="281"/>
      <c r="F28" s="55" t="s">
        <v>750</v>
      </c>
    </row>
    <row r="29" spans="3:14">
      <c r="C29" s="485"/>
      <c r="D29" s="186"/>
      <c r="E29" s="186"/>
      <c r="F29" s="186"/>
      <c r="G29" s="186"/>
      <c r="H29" s="5" t="s">
        <v>44</v>
      </c>
      <c r="I29" s="5" t="s">
        <v>45</v>
      </c>
      <c r="J29" s="5" t="s">
        <v>46</v>
      </c>
      <c r="K29" s="5" t="s">
        <v>47</v>
      </c>
      <c r="L29" s="5" t="s">
        <v>48</v>
      </c>
      <c r="M29" s="5" t="s">
        <v>766</v>
      </c>
      <c r="N29" s="5" t="s">
        <v>834</v>
      </c>
    </row>
    <row r="30" spans="3:14" ht="15.6" thickBot="1">
      <c r="C30" s="515"/>
      <c r="D30" s="192"/>
      <c r="E30" s="192"/>
      <c r="F30" s="192"/>
      <c r="G30" s="192"/>
      <c r="H30" s="192" t="s">
        <v>49</v>
      </c>
      <c r="I30" s="192" t="s">
        <v>19</v>
      </c>
      <c r="J30" s="192" t="s">
        <v>50</v>
      </c>
      <c r="K30" s="192" t="s">
        <v>21</v>
      </c>
      <c r="L30" s="192" t="s">
        <v>22</v>
      </c>
      <c r="M30" s="192" t="s">
        <v>795</v>
      </c>
      <c r="N30" s="192" t="s">
        <v>839</v>
      </c>
    </row>
    <row r="31" spans="3:14">
      <c r="C31" s="7" t="s">
        <v>51</v>
      </c>
      <c r="D31" s="188" t="s">
        <v>463</v>
      </c>
      <c r="E31" s="30" t="s">
        <v>471</v>
      </c>
      <c r="F31" s="31" t="s">
        <v>467</v>
      </c>
      <c r="G31" s="188" t="s">
        <v>477</v>
      </c>
      <c r="H31" s="32">
        <v>274.08</v>
      </c>
      <c r="I31" s="33">
        <v>283.52</v>
      </c>
      <c r="J31" s="32">
        <v>263.27999999999997</v>
      </c>
      <c r="K31" s="33">
        <v>318.95</v>
      </c>
      <c r="L31" s="32">
        <v>325.12</v>
      </c>
      <c r="M31" s="33">
        <v>327.58999999999997</v>
      </c>
      <c r="N31" s="32">
        <v>297.75</v>
      </c>
    </row>
    <row r="32" spans="3:14">
      <c r="C32" s="187" t="s">
        <v>52</v>
      </c>
      <c r="D32" s="11" t="s">
        <v>464</v>
      </c>
      <c r="E32" s="36" t="s">
        <v>471</v>
      </c>
      <c r="F32" s="37" t="s">
        <v>465</v>
      </c>
      <c r="G32" s="11" t="s">
        <v>477</v>
      </c>
      <c r="H32" s="18">
        <v>15.14</v>
      </c>
      <c r="I32" s="19">
        <v>8.74</v>
      </c>
      <c r="J32" s="18">
        <v>24.16</v>
      </c>
      <c r="K32" s="19">
        <v>20.67</v>
      </c>
      <c r="L32" s="18">
        <v>37.71</v>
      </c>
      <c r="M32" s="19">
        <v>25.27</v>
      </c>
      <c r="N32" s="459">
        <v>-26.28</v>
      </c>
    </row>
    <row r="33" spans="1:14">
      <c r="C33" s="187" t="s">
        <v>53</v>
      </c>
      <c r="D33" s="11" t="s">
        <v>468</v>
      </c>
      <c r="E33" s="11" t="s">
        <v>472</v>
      </c>
      <c r="F33" s="37" t="s">
        <v>474</v>
      </c>
      <c r="G33" s="11"/>
      <c r="H33" s="18">
        <f t="shared" ref="H33:M33" si="3">ROUND(H12/H32,2)</f>
        <v>26.68</v>
      </c>
      <c r="I33" s="320">
        <f t="shared" si="3"/>
        <v>25.74</v>
      </c>
      <c r="J33" s="18">
        <f t="shared" si="3"/>
        <v>33.86</v>
      </c>
      <c r="K33" s="320">
        <f t="shared" si="3"/>
        <v>40.01</v>
      </c>
      <c r="L33" s="18">
        <f t="shared" si="3"/>
        <v>13.26</v>
      </c>
      <c r="M33" s="320">
        <f t="shared" si="3"/>
        <v>19.98</v>
      </c>
      <c r="N33" s="458">
        <f>ROUND(N12/N32,2)</f>
        <v>-11.23</v>
      </c>
    </row>
    <row r="34" spans="1:14" ht="15.6" thickBot="1">
      <c r="C34" s="39" t="s">
        <v>54</v>
      </c>
      <c r="D34" s="176" t="s">
        <v>469</v>
      </c>
      <c r="E34" s="176" t="s">
        <v>472</v>
      </c>
      <c r="F34" s="40" t="s">
        <v>55</v>
      </c>
      <c r="G34" s="176"/>
      <c r="H34" s="321">
        <f t="shared" ref="H34:M34" si="4">ROUND(H12/H31,2)</f>
        <v>1.47</v>
      </c>
      <c r="I34" s="322">
        <f t="shared" si="4"/>
        <v>0.79</v>
      </c>
      <c r="J34" s="321">
        <f t="shared" si="4"/>
        <v>3.11</v>
      </c>
      <c r="K34" s="322">
        <f t="shared" si="4"/>
        <v>2.59</v>
      </c>
      <c r="L34" s="321">
        <f t="shared" si="4"/>
        <v>1.54</v>
      </c>
      <c r="M34" s="322">
        <f t="shared" si="4"/>
        <v>1.54</v>
      </c>
      <c r="N34" s="321">
        <f>ROUND(N12/N31,2)</f>
        <v>0.99</v>
      </c>
    </row>
    <row r="35" spans="1:14">
      <c r="C35" s="31"/>
      <c r="D35" s="31"/>
      <c r="E35" s="31"/>
      <c r="F35" s="31"/>
      <c r="G35" s="31"/>
      <c r="H35" s="175"/>
      <c r="I35" s="175"/>
      <c r="J35" s="175"/>
      <c r="K35" s="175"/>
      <c r="L35" s="175"/>
      <c r="M35" s="175"/>
      <c r="N35" s="175"/>
    </row>
    <row r="36" spans="1:14">
      <c r="A36" s="31"/>
      <c r="B36" s="31"/>
      <c r="G36" s="31"/>
      <c r="I36" s="175"/>
      <c r="J36" s="175"/>
      <c r="K36" s="175"/>
      <c r="L36" s="175"/>
      <c r="M36" s="175"/>
      <c r="N36" s="175"/>
    </row>
    <row r="37" spans="1:14">
      <c r="A37" s="31"/>
      <c r="B37" s="31"/>
      <c r="F37" s="31"/>
      <c r="G37" s="31"/>
      <c r="I37" s="175"/>
      <c r="J37" s="175"/>
      <c r="K37" s="175"/>
      <c r="L37" s="175"/>
      <c r="M37" s="175"/>
      <c r="N37" s="175"/>
    </row>
    <row r="38" spans="1:14">
      <c r="A38" s="31"/>
      <c r="B38" s="31"/>
      <c r="F38" s="31"/>
      <c r="G38" s="31"/>
      <c r="I38" s="175"/>
      <c r="J38" s="175"/>
      <c r="K38" s="175"/>
      <c r="L38" s="175"/>
      <c r="M38" s="175"/>
      <c r="N38" s="175"/>
    </row>
    <row r="39" spans="1:14">
      <c r="A39" s="31"/>
      <c r="B39" s="31"/>
      <c r="G39" s="31"/>
      <c r="I39" s="175"/>
      <c r="J39" s="175"/>
      <c r="K39" s="175"/>
      <c r="L39" s="175"/>
      <c r="M39" s="175"/>
      <c r="N39" s="175"/>
    </row>
    <row r="40" spans="1:14">
      <c r="A40" s="31"/>
      <c r="B40" s="31"/>
      <c r="G40" s="31"/>
      <c r="I40" s="175"/>
      <c r="J40" s="175"/>
      <c r="K40" s="175"/>
      <c r="L40" s="175"/>
      <c r="M40" s="175"/>
      <c r="N40" s="175"/>
    </row>
    <row r="41" spans="1:14">
      <c r="A41" s="31"/>
      <c r="B41" s="31"/>
      <c r="G41" s="31"/>
      <c r="I41" s="175"/>
      <c r="J41" s="175"/>
      <c r="K41" s="175"/>
      <c r="L41" s="175"/>
      <c r="M41" s="175"/>
      <c r="N41" s="175"/>
    </row>
    <row r="42" spans="1:14">
      <c r="A42" s="31"/>
      <c r="B42" s="31"/>
      <c r="G42" s="31"/>
      <c r="I42" s="175"/>
      <c r="J42" s="175"/>
      <c r="K42" s="175"/>
      <c r="L42" s="175"/>
      <c r="M42" s="175"/>
      <c r="N42" s="175"/>
    </row>
    <row r="43" spans="1:14">
      <c r="A43" s="31"/>
      <c r="B43" s="31"/>
      <c r="G43" s="31"/>
      <c r="I43" s="175"/>
      <c r="J43" s="175"/>
      <c r="K43" s="175"/>
      <c r="L43" s="175"/>
      <c r="M43" s="175"/>
      <c r="N43" s="175"/>
    </row>
    <row r="44" spans="1:14">
      <c r="A44" s="31"/>
      <c r="B44" s="31"/>
      <c r="G44" s="31"/>
      <c r="I44" s="175"/>
      <c r="J44" s="175"/>
      <c r="K44" s="175"/>
      <c r="L44" s="175"/>
      <c r="M44" s="175"/>
      <c r="N44" s="175"/>
    </row>
    <row r="45" spans="1:14">
      <c r="A45" s="31"/>
      <c r="B45" s="31"/>
      <c r="G45" s="31"/>
      <c r="I45" s="175"/>
      <c r="J45" s="175"/>
      <c r="K45" s="175"/>
      <c r="L45" s="175"/>
      <c r="M45" s="175"/>
      <c r="N45" s="175"/>
    </row>
    <row r="46" spans="1:14">
      <c r="A46" s="31"/>
      <c r="B46" s="31"/>
      <c r="G46" s="31"/>
      <c r="I46" s="175"/>
      <c r="J46" s="175"/>
      <c r="K46" s="175"/>
      <c r="L46" s="175"/>
      <c r="M46" s="175"/>
      <c r="N46" s="175"/>
    </row>
    <row r="47" spans="1:14">
      <c r="A47" s="31"/>
      <c r="B47" s="31"/>
      <c r="F47" s="31"/>
      <c r="G47" s="31"/>
      <c r="I47" s="175"/>
      <c r="J47" s="175"/>
      <c r="K47" s="175"/>
      <c r="L47" s="175"/>
      <c r="M47" s="175"/>
      <c r="N47" s="175"/>
    </row>
    <row r="48" spans="1:14" ht="19.05" customHeight="1">
      <c r="C48" s="230" t="s">
        <v>528</v>
      </c>
      <c r="D48" s="31"/>
      <c r="E48" s="31"/>
      <c r="F48" s="230" t="s">
        <v>758</v>
      </c>
      <c r="G48" s="31"/>
    </row>
    <row r="50" spans="1:14" ht="14.55" customHeight="1">
      <c r="A50" s="282"/>
      <c r="B50" s="282"/>
      <c r="C50" s="485"/>
      <c r="D50" s="186"/>
      <c r="E50" s="186"/>
      <c r="F50" s="186"/>
      <c r="G50" s="186"/>
      <c r="H50" s="5" t="s">
        <v>44</v>
      </c>
      <c r="I50" s="5" t="s">
        <v>45</v>
      </c>
      <c r="J50" s="5" t="s">
        <v>46</v>
      </c>
      <c r="K50" s="5" t="s">
        <v>47</v>
      </c>
      <c r="L50" s="5" t="s">
        <v>48</v>
      </c>
      <c r="M50" s="5" t="s">
        <v>766</v>
      </c>
      <c r="N50" s="5" t="s">
        <v>834</v>
      </c>
    </row>
    <row r="51" spans="1:14" ht="15.6" thickBot="1">
      <c r="C51" s="515"/>
      <c r="D51" s="192"/>
      <c r="E51" s="192"/>
      <c r="F51" s="192"/>
      <c r="G51" s="192"/>
      <c r="H51" s="192" t="s">
        <v>49</v>
      </c>
      <c r="I51" s="192" t="s">
        <v>19</v>
      </c>
      <c r="J51" s="192" t="s">
        <v>50</v>
      </c>
      <c r="K51" s="192" t="s">
        <v>21</v>
      </c>
      <c r="L51" s="192" t="s">
        <v>22</v>
      </c>
      <c r="M51" s="192" t="s">
        <v>795</v>
      </c>
      <c r="N51" s="192" t="s">
        <v>839</v>
      </c>
    </row>
    <row r="52" spans="1:14">
      <c r="C52" s="283" t="s">
        <v>58</v>
      </c>
      <c r="D52" s="284"/>
      <c r="E52" s="245" t="s">
        <v>485</v>
      </c>
      <c r="F52" s="283" t="s">
        <v>59</v>
      </c>
      <c r="G52" s="284" t="s">
        <v>480</v>
      </c>
      <c r="H52" s="22">
        <f>ROUNDDOWN(Data!I41/1000,0)</f>
        <v>17820343</v>
      </c>
      <c r="I52" s="285">
        <f>ROUNDDOWN(Data!J41/1000,0)</f>
        <v>18986441</v>
      </c>
      <c r="J52" s="22">
        <f>ROUNDDOWN(Data!K41/1000,0)</f>
        <v>23748433</v>
      </c>
      <c r="K52" s="285">
        <f>ROUNDDOWN(Data!L41/1000,0)</f>
        <v>25274114</v>
      </c>
      <c r="L52" s="286">
        <f>ROUNDDOWN(Data!M41/1000,0)</f>
        <v>27782176</v>
      </c>
      <c r="M52" s="365">
        <f>ROUNDDOWN(Data!N41/1000,0)</f>
        <v>25227266</v>
      </c>
      <c r="N52" s="286">
        <f>ROUNDDOWN(Data!O41/1000,0)</f>
        <v>22884884</v>
      </c>
    </row>
    <row r="53" spans="1:14">
      <c r="C53" s="283" t="s">
        <v>60</v>
      </c>
      <c r="D53" s="284"/>
      <c r="E53" s="245" t="s">
        <v>485</v>
      </c>
      <c r="F53" s="283" t="s">
        <v>61</v>
      </c>
      <c r="G53" s="284" t="s">
        <v>480</v>
      </c>
      <c r="H53" s="22">
        <f>ROUNDDOWN(Data!I42/1000,0)</f>
        <v>903588</v>
      </c>
      <c r="I53" s="285">
        <f>ROUNDDOWN(Data!J42/1000,0)</f>
        <v>406857</v>
      </c>
      <c r="J53" s="22">
        <f>ROUNDDOWN(Data!K42/1000,0)</f>
        <v>1866195</v>
      </c>
      <c r="K53" s="285">
        <f>ROUNDDOWN(Data!L42/1000,0)</f>
        <v>1699649</v>
      </c>
      <c r="L53" s="286">
        <f>ROUNDDOWN(Data!M42/1000,0)</f>
        <v>1506629</v>
      </c>
      <c r="M53" s="365">
        <f>ROUNDDOWN(Data!N42/1000,0)</f>
        <v>1313010</v>
      </c>
      <c r="N53" s="286">
        <f>ROUNDDOWN(Data!O42/1000,0)</f>
        <v>503926</v>
      </c>
    </row>
    <row r="54" spans="1:14">
      <c r="C54" s="283" t="s">
        <v>63</v>
      </c>
      <c r="D54" s="284"/>
      <c r="E54" s="245" t="s">
        <v>485</v>
      </c>
      <c r="F54" s="283" t="s">
        <v>64</v>
      </c>
      <c r="G54" s="284" t="s">
        <v>480</v>
      </c>
      <c r="H54" s="22">
        <f>ROUNDDOWN(Data!I43/1000,0)</f>
        <v>748743</v>
      </c>
      <c r="I54" s="285">
        <f>ROUNDDOWN(Data!J43/1000,0)</f>
        <v>177799</v>
      </c>
      <c r="J54" s="22">
        <f>ROUNDDOWN(Data!K43/1000,0)</f>
        <v>1470407</v>
      </c>
      <c r="K54" s="285">
        <f>ROUNDDOWN(Data!L43/1000,0)</f>
        <v>1116967</v>
      </c>
      <c r="L54" s="22">
        <f>ROUNDDOWN(Data!M43/1000,0)</f>
        <v>2594281</v>
      </c>
      <c r="M54" s="23">
        <f>ROUNDDOWN(Data!N43/1000,0)</f>
        <v>922543</v>
      </c>
      <c r="N54" s="474">
        <f>ROUNDDOWN(Data!O43/1000,0)</f>
        <v>-438872</v>
      </c>
    </row>
    <row r="55" spans="1:14" ht="30">
      <c r="C55" s="283" t="s">
        <v>484</v>
      </c>
      <c r="D55" s="284"/>
      <c r="E55" s="245" t="s">
        <v>485</v>
      </c>
      <c r="F55" s="283" t="s">
        <v>62</v>
      </c>
      <c r="G55" s="284" t="s">
        <v>480</v>
      </c>
      <c r="H55" s="22">
        <f>ROUNDDOWN(Data!I44/1000,0)</f>
        <v>738756</v>
      </c>
      <c r="I55" s="285">
        <f>ROUNDDOWN(Data!J44/1000,0)</f>
        <v>164720</v>
      </c>
      <c r="J55" s="22">
        <f>ROUNDDOWN(Data!K44/1000,0)</f>
        <v>1422209</v>
      </c>
      <c r="K55" s="285">
        <f>ROUNDDOWN(Data!L44/1000,0)</f>
        <v>1029094</v>
      </c>
      <c r="L55" s="22">
        <f>ROUNDDOWN(Data!M44/1000,0)</f>
        <v>2536978</v>
      </c>
      <c r="M55" s="23">
        <f>ROUNDDOWN(Data!N44/1000,0)</f>
        <v>966139</v>
      </c>
      <c r="N55" s="474">
        <f>ROUNDDOWN(Data!O44/1000,0)</f>
        <v>-473463</v>
      </c>
    </row>
    <row r="56" spans="1:14">
      <c r="C56" s="283" t="s">
        <v>707</v>
      </c>
      <c r="D56" s="284"/>
      <c r="E56" s="245" t="s">
        <v>485</v>
      </c>
      <c r="F56" s="283" t="s">
        <v>65</v>
      </c>
      <c r="G56" s="284" t="s">
        <v>480</v>
      </c>
      <c r="H56" s="22">
        <f>ROUNDDOWN(Data!I45/1000,0)</f>
        <v>11369413</v>
      </c>
      <c r="I56" s="285">
        <f>ROUNDDOWN(Data!J45/1000,0)</f>
        <v>12264632</v>
      </c>
      <c r="J56" s="22">
        <f>ROUNDDOWN(Data!K45/1000,0)</f>
        <v>10987360</v>
      </c>
      <c r="K56" s="285">
        <f>ROUNDDOWN(Data!L45/1000,0)</f>
        <v>14617960</v>
      </c>
      <c r="L56" s="22">
        <f>ROUNDDOWN(Data!M45/1000,0)</f>
        <v>15957079</v>
      </c>
      <c r="M56" s="23">
        <f>ROUNDDOWN(Data!N45/1000,0)</f>
        <v>14262364</v>
      </c>
      <c r="N56" s="22">
        <f>ROUNDDOWN(Data!O45/1000,0)</f>
        <v>13481228</v>
      </c>
    </row>
    <row r="57" spans="1:14" ht="15.6" thickBot="1">
      <c r="C57" s="287" t="s">
        <v>66</v>
      </c>
      <c r="D57" s="288"/>
      <c r="E57" s="289" t="s">
        <v>485</v>
      </c>
      <c r="F57" s="287" t="s">
        <v>67</v>
      </c>
      <c r="G57" s="288" t="s">
        <v>480</v>
      </c>
      <c r="H57" s="290">
        <f>ROUNDDOWN(Data!I46/1000,0)</f>
        <v>133302</v>
      </c>
      <c r="I57" s="291">
        <f>ROUNDDOWN(Data!J46/1000,0)</f>
        <v>103971</v>
      </c>
      <c r="J57" s="290">
        <f>ROUNDDOWN(Data!K46/1000,0)</f>
        <v>322824</v>
      </c>
      <c r="K57" s="291">
        <f>ROUNDDOWN(Data!L46/1000,0)</f>
        <v>216159</v>
      </c>
      <c r="L57" s="290">
        <f>ROUNDDOWN(Data!M46/1000,0)</f>
        <v>558490</v>
      </c>
      <c r="M57" s="366">
        <f>ROUNDDOWN(Data!N46/1000,0)</f>
        <v>225505</v>
      </c>
      <c r="N57" s="468">
        <f>ROUNDDOWN(Data!O46/1000,0)</f>
        <v>117246</v>
      </c>
    </row>
    <row r="58" spans="1:14">
      <c r="C58" s="292" t="s">
        <v>530</v>
      </c>
      <c r="D58" s="234" t="s">
        <v>487</v>
      </c>
      <c r="E58" s="234" t="s">
        <v>475</v>
      </c>
      <c r="F58" s="55" t="s">
        <v>69</v>
      </c>
      <c r="G58" s="234" t="s">
        <v>492</v>
      </c>
      <c r="H58" s="323">
        <f>ROUND((H53/H97)*(H97/H52)*100,2)</f>
        <v>5.07</v>
      </c>
      <c r="I58" s="317">
        <f>ROUND((I53/I97)*(I97/I52)*100,2)</f>
        <v>2.14</v>
      </c>
      <c r="J58" s="323">
        <f>ROUND((J53/J97)*(J97/J52)*100,2)</f>
        <v>7.86</v>
      </c>
      <c r="K58" s="317">
        <f>ROUND((K53/K76)*(K76/K52)*100,2)</f>
        <v>6.72</v>
      </c>
      <c r="L58" s="323">
        <f>ROUND((L53/L76)*(L76/L52)*100,2)</f>
        <v>5.42</v>
      </c>
      <c r="M58" s="317">
        <f>ROUND((M53/M76)*(M76/M52)*100,2)</f>
        <v>5.2</v>
      </c>
      <c r="N58" s="323">
        <f>ROUND((N53/N76)*(N76/N52)*100,2)</f>
        <v>2.2000000000000002</v>
      </c>
    </row>
    <row r="59" spans="1:14">
      <c r="C59" s="247" t="s">
        <v>531</v>
      </c>
      <c r="D59" s="245" t="s">
        <v>487</v>
      </c>
      <c r="E59" s="245" t="s">
        <v>475</v>
      </c>
      <c r="F59" s="284" t="s">
        <v>508</v>
      </c>
      <c r="G59" s="245" t="s">
        <v>492</v>
      </c>
      <c r="H59" s="324">
        <f>ROUND((H55/H97)*(H97/H52)*100,2)</f>
        <v>4.1500000000000004</v>
      </c>
      <c r="I59" s="258">
        <f>ROUND((I55/I97)*(I97/I52)*100,2)</f>
        <v>0.87</v>
      </c>
      <c r="J59" s="324">
        <f>ROUND((J55/J97)*(J97/J52)*100,2)</f>
        <v>5.99</v>
      </c>
      <c r="K59" s="258">
        <f>ROUND((K55/K76)*(K76/K52)*100,2)</f>
        <v>4.07</v>
      </c>
      <c r="L59" s="324">
        <f>ROUND((L55/L76)*(L76/L52)*100,2)</f>
        <v>9.1300000000000008</v>
      </c>
      <c r="M59" s="258">
        <f>ROUND((M55/M76)*(M76/M52)*100,2)</f>
        <v>3.83</v>
      </c>
      <c r="N59" s="324">
        <f>ROUND((N55/N76)*(N76/N52)*100,2)</f>
        <v>-2.0699999999999998</v>
      </c>
    </row>
    <row r="60" spans="1:14">
      <c r="C60" s="247" t="s">
        <v>488</v>
      </c>
      <c r="D60" s="245" t="s">
        <v>507</v>
      </c>
      <c r="E60" s="245" t="s">
        <v>475</v>
      </c>
      <c r="F60" s="284" t="s">
        <v>70</v>
      </c>
      <c r="G60" s="245" t="s">
        <v>492</v>
      </c>
      <c r="H60" s="295">
        <f t="shared" ref="H60:M60" si="5">ROUND(H56/H52*100,2)</f>
        <v>63.8</v>
      </c>
      <c r="I60" s="296">
        <f t="shared" si="5"/>
        <v>64.599999999999994</v>
      </c>
      <c r="J60" s="294">
        <f t="shared" si="5"/>
        <v>46.27</v>
      </c>
      <c r="K60" s="156">
        <f t="shared" si="5"/>
        <v>57.84</v>
      </c>
      <c r="L60" s="257">
        <f t="shared" si="5"/>
        <v>57.44</v>
      </c>
      <c r="M60" s="156">
        <f t="shared" si="5"/>
        <v>56.54</v>
      </c>
      <c r="N60" s="257">
        <f t="shared" ref="N60" si="6">ROUND(N56/N52*100,2)</f>
        <v>58.91</v>
      </c>
    </row>
    <row r="61" spans="1:14">
      <c r="C61" s="247" t="s">
        <v>489</v>
      </c>
      <c r="D61" s="245" t="s">
        <v>491</v>
      </c>
      <c r="E61" s="245" t="s">
        <v>475</v>
      </c>
      <c r="F61" s="284" t="s">
        <v>71</v>
      </c>
      <c r="G61" s="245" t="s">
        <v>492</v>
      </c>
      <c r="H61" s="324">
        <f>Data!I50</f>
        <v>6.64</v>
      </c>
      <c r="I61" s="258">
        <f t="shared" ref="I61:N61" si="7">ROUND(I55/((I56+H56)/2)*100,2)</f>
        <v>1.39</v>
      </c>
      <c r="J61" s="324">
        <f t="shared" si="7"/>
        <v>12.23</v>
      </c>
      <c r="K61" s="258">
        <f t="shared" si="7"/>
        <v>8.0399999999999991</v>
      </c>
      <c r="L61" s="324">
        <f t="shared" si="7"/>
        <v>16.600000000000001</v>
      </c>
      <c r="M61" s="258">
        <f t="shared" si="7"/>
        <v>6.39</v>
      </c>
      <c r="N61" s="324">
        <f t="shared" si="7"/>
        <v>-3.41</v>
      </c>
    </row>
    <row r="62" spans="1:14" ht="15.6" thickBot="1">
      <c r="C62" s="297" t="s">
        <v>490</v>
      </c>
      <c r="D62" s="298" t="s">
        <v>509</v>
      </c>
      <c r="E62" s="298" t="s">
        <v>475</v>
      </c>
      <c r="F62" s="299" t="s">
        <v>72</v>
      </c>
      <c r="G62" s="298" t="s">
        <v>492</v>
      </c>
      <c r="H62" s="325">
        <f t="shared" ref="H62:M62" si="8">ROUND(H57/H56*100,2)</f>
        <v>1.17</v>
      </c>
      <c r="I62" s="326">
        <f t="shared" si="8"/>
        <v>0.85</v>
      </c>
      <c r="J62" s="325">
        <f t="shared" si="8"/>
        <v>2.94</v>
      </c>
      <c r="K62" s="326">
        <f t="shared" si="8"/>
        <v>1.48</v>
      </c>
      <c r="L62" s="325">
        <f t="shared" si="8"/>
        <v>3.5</v>
      </c>
      <c r="M62" s="326">
        <f t="shared" si="8"/>
        <v>1.58</v>
      </c>
      <c r="N62" s="469">
        <f>ROUND(N57/N56*100,2)</f>
        <v>0.87</v>
      </c>
    </row>
    <row r="63" spans="1:14">
      <c r="C63" s="292"/>
      <c r="D63" s="234"/>
      <c r="E63" s="234"/>
      <c r="G63" s="234"/>
      <c r="H63" s="157"/>
      <c r="I63" s="157"/>
      <c r="J63" s="157"/>
      <c r="K63" s="157"/>
      <c r="L63" s="157"/>
      <c r="M63" s="157"/>
      <c r="N63" s="157"/>
    </row>
    <row r="71" spans="3:14" ht="19.2">
      <c r="C71" s="280" t="s">
        <v>510</v>
      </c>
      <c r="D71" s="280"/>
      <c r="E71" s="279"/>
      <c r="F71" s="147" t="s">
        <v>749</v>
      </c>
    </row>
    <row r="72" spans="3:14">
      <c r="C72" s="55" t="s">
        <v>43</v>
      </c>
      <c r="F72" s="55" t="s">
        <v>748</v>
      </c>
    </row>
    <row r="73" spans="3:14">
      <c r="C73" s="55" t="s">
        <v>516</v>
      </c>
      <c r="F73" s="55" t="s">
        <v>760</v>
      </c>
    </row>
    <row r="74" spans="3:14">
      <c r="C74" s="485"/>
      <c r="D74" s="186"/>
      <c r="E74" s="186"/>
      <c r="F74" s="186"/>
      <c r="G74" s="186"/>
      <c r="H74" s="5" t="s">
        <v>44</v>
      </c>
      <c r="I74" s="5" t="s">
        <v>45</v>
      </c>
      <c r="J74" s="5" t="s">
        <v>46</v>
      </c>
      <c r="K74" s="5" t="s">
        <v>47</v>
      </c>
      <c r="L74" s="5" t="s">
        <v>48</v>
      </c>
      <c r="M74" s="5" t="s">
        <v>766</v>
      </c>
      <c r="N74" s="5" t="s">
        <v>834</v>
      </c>
    </row>
    <row r="75" spans="3:14" ht="15.6" thickBot="1">
      <c r="C75" s="515"/>
      <c r="D75" s="192"/>
      <c r="E75" s="192"/>
      <c r="F75" s="192"/>
      <c r="G75" s="192"/>
      <c r="H75" s="192" t="s">
        <v>49</v>
      </c>
      <c r="I75" s="192" t="s">
        <v>19</v>
      </c>
      <c r="J75" s="192" t="s">
        <v>50</v>
      </c>
      <c r="K75" s="192" t="s">
        <v>21</v>
      </c>
      <c r="L75" s="192" t="s">
        <v>22</v>
      </c>
      <c r="M75" s="192" t="s">
        <v>795</v>
      </c>
      <c r="N75" s="192" t="s">
        <v>839</v>
      </c>
    </row>
    <row r="76" spans="3:14">
      <c r="C76" s="292" t="s">
        <v>75</v>
      </c>
      <c r="E76" s="234" t="s">
        <v>485</v>
      </c>
      <c r="F76" s="55" t="s">
        <v>76</v>
      </c>
      <c r="H76" s="302"/>
      <c r="I76" s="302"/>
      <c r="J76" s="302"/>
      <c r="K76" s="301">
        <f>ROUNDDOWN(Data!L61/1000,0)</f>
        <v>9697576</v>
      </c>
      <c r="L76" s="300">
        <f>ROUNDDOWN(Data!M61/1000,0)</f>
        <v>13415621</v>
      </c>
      <c r="M76" s="367">
        <f>ROUNDDOWN(Data!N61/1000,0)</f>
        <v>13524048</v>
      </c>
      <c r="N76" s="300">
        <f>ROUNDDOWN(Data!O61/1000,0)</f>
        <v>12684500</v>
      </c>
    </row>
    <row r="77" spans="3:14">
      <c r="C77" s="247" t="s">
        <v>77</v>
      </c>
      <c r="D77" s="284"/>
      <c r="E77" s="245" t="s">
        <v>485</v>
      </c>
      <c r="F77" s="284" t="s">
        <v>497</v>
      </c>
      <c r="G77" s="284"/>
      <c r="H77" s="303"/>
      <c r="I77" s="303"/>
      <c r="J77" s="303"/>
      <c r="K77" s="142">
        <f>ROUNDDOWN(Data!L62/1000,0)</f>
        <v>7958781</v>
      </c>
      <c r="L77" s="143">
        <f>ROUNDDOWN(Data!M62/1000,0)</f>
        <v>10806294</v>
      </c>
      <c r="M77" s="358">
        <f>ROUNDDOWN(Data!N62/1000,0)</f>
        <v>10950793</v>
      </c>
      <c r="N77" s="143">
        <f>ROUNDDOWN(Data!O62/1000,0)</f>
        <v>10351281</v>
      </c>
    </row>
    <row r="78" spans="3:14">
      <c r="C78" s="247" t="s">
        <v>112</v>
      </c>
      <c r="D78" s="284"/>
      <c r="E78" s="245" t="s">
        <v>485</v>
      </c>
      <c r="F78" s="284" t="s">
        <v>113</v>
      </c>
      <c r="G78" s="284"/>
      <c r="H78" s="303"/>
      <c r="I78" s="303"/>
      <c r="J78" s="303"/>
      <c r="K78" s="142">
        <f>ROUNDDOWN(Data!L63/1000,0)</f>
        <v>6659943</v>
      </c>
      <c r="L78" s="143">
        <f>ROUNDDOWN(Data!M63/1000,0)</f>
        <v>9135237</v>
      </c>
      <c r="M78" s="358">
        <f>ROUNDDOWN(Data!N63/1000,0)</f>
        <v>10029254</v>
      </c>
      <c r="N78" s="143">
        <f>ROUNDDOWN(Data!O63/1000,0)</f>
        <v>10184894</v>
      </c>
    </row>
    <row r="79" spans="3:14">
      <c r="C79" s="247" t="s">
        <v>79</v>
      </c>
      <c r="D79" s="284"/>
      <c r="E79" s="245" t="s">
        <v>485</v>
      </c>
      <c r="F79" s="284" t="s">
        <v>103</v>
      </c>
      <c r="G79" s="284"/>
      <c r="H79" s="303"/>
      <c r="I79" s="303"/>
      <c r="J79" s="303"/>
      <c r="K79" s="142">
        <f>ROUNDDOWN(Data!L64/1000,0)</f>
        <v>1298838</v>
      </c>
      <c r="L79" s="143">
        <f>ROUNDDOWN(Data!M64/1000,0)</f>
        <v>1671056</v>
      </c>
      <c r="M79" s="358">
        <f>ROUNDDOWN(Data!N64/1000,0)</f>
        <v>921538</v>
      </c>
      <c r="N79" s="143">
        <f>ROUNDDOWN(Data!O64/1000,0)</f>
        <v>166387</v>
      </c>
    </row>
    <row r="80" spans="3:14">
      <c r="C80" s="247" t="s">
        <v>60</v>
      </c>
      <c r="D80" s="284"/>
      <c r="E80" s="245" t="s">
        <v>485</v>
      </c>
      <c r="F80" s="284" t="s">
        <v>61</v>
      </c>
      <c r="G80" s="284"/>
      <c r="H80" s="303"/>
      <c r="I80" s="303"/>
      <c r="J80" s="303"/>
      <c r="K80" s="142">
        <f>ROUNDDOWN(Data!L65/1000,0)</f>
        <v>1699649</v>
      </c>
      <c r="L80" s="143">
        <f>ROUNDDOWN(Data!M65/1000,0)</f>
        <v>1506629</v>
      </c>
      <c r="M80" s="358">
        <f>ROUNDDOWN(Data!N65/1000,0)</f>
        <v>1313010</v>
      </c>
      <c r="N80" s="143">
        <f>ROUNDDOWN(Data!O65/1000,0)</f>
        <v>503926</v>
      </c>
    </row>
    <row r="81" spans="3:14" ht="15.6" thickBot="1">
      <c r="C81" s="297" t="s">
        <v>80</v>
      </c>
      <c r="D81" s="299"/>
      <c r="E81" s="298" t="s">
        <v>485</v>
      </c>
      <c r="F81" s="299" t="s">
        <v>64</v>
      </c>
      <c r="G81" s="299"/>
      <c r="H81" s="306"/>
      <c r="I81" s="306"/>
      <c r="J81" s="306"/>
      <c r="K81" s="305">
        <f>ROUNDDOWN(Data!L66/1000,0)</f>
        <v>1029094</v>
      </c>
      <c r="L81" s="304">
        <f>ROUNDDOWN(Data!M66/1000,0)</f>
        <v>2536978</v>
      </c>
      <c r="M81" s="368">
        <f>ROUNDDOWN(Data!N66/1000,0)</f>
        <v>966139</v>
      </c>
      <c r="N81" s="475">
        <f>ROUNDDOWN(Data!O66/1000,0)</f>
        <v>-473463</v>
      </c>
    </row>
    <row r="82" spans="3:14">
      <c r="C82" s="188" t="s">
        <v>81</v>
      </c>
    </row>
    <row r="83" spans="3:14">
      <c r="C83" s="283" t="s">
        <v>82</v>
      </c>
      <c r="D83" s="284"/>
      <c r="E83" s="245" t="s">
        <v>475</v>
      </c>
      <c r="F83" s="284" t="s">
        <v>498</v>
      </c>
      <c r="G83" s="284"/>
      <c r="H83" s="303"/>
      <c r="I83" s="303"/>
      <c r="J83" s="303"/>
      <c r="K83" s="258">
        <f>ROUND(K77/K76*100,1)</f>
        <v>82.1</v>
      </c>
      <c r="L83" s="324">
        <f>ROUND(L77/L76*100,2)</f>
        <v>80.55</v>
      </c>
      <c r="M83" s="258">
        <f>ROUND(M77/M76*100,2)</f>
        <v>80.97</v>
      </c>
      <c r="N83" s="324">
        <f>ROUND(N77/N76*100,2)</f>
        <v>81.61</v>
      </c>
    </row>
    <row r="84" spans="3:14">
      <c r="C84" s="283" t="s">
        <v>83</v>
      </c>
      <c r="D84" s="284"/>
      <c r="E84" s="245" t="s">
        <v>475</v>
      </c>
      <c r="F84" s="284" t="s">
        <v>499</v>
      </c>
      <c r="G84" s="284"/>
      <c r="H84" s="303"/>
      <c r="I84" s="303"/>
      <c r="J84" s="303"/>
      <c r="K84" s="258">
        <f>ROUND(K78/K76*100,1)</f>
        <v>68.7</v>
      </c>
      <c r="L84" s="324">
        <f>ROUND(L78/L76*100,2)</f>
        <v>68.09</v>
      </c>
      <c r="M84" s="258">
        <f>ROUND(M78/M76*100,2)</f>
        <v>74.16</v>
      </c>
      <c r="N84" s="324">
        <f>ROUND(N78/N76*100,2)</f>
        <v>80.290000000000006</v>
      </c>
    </row>
    <row r="85" spans="3:14">
      <c r="C85" s="283" t="s">
        <v>84</v>
      </c>
      <c r="D85" s="284"/>
      <c r="E85" s="245" t="s">
        <v>475</v>
      </c>
      <c r="F85" s="284" t="s">
        <v>500</v>
      </c>
      <c r="G85" s="284"/>
      <c r="H85" s="303"/>
      <c r="I85" s="303"/>
      <c r="J85" s="303"/>
      <c r="K85" s="258">
        <f>ROUND(K79/K76*100,1)</f>
        <v>13.4</v>
      </c>
      <c r="L85" s="324">
        <f>ROUND(L79/L76*100,2)</f>
        <v>12.46</v>
      </c>
      <c r="M85" s="258">
        <f>ROUND(M79/M76*100,2)</f>
        <v>6.81</v>
      </c>
      <c r="N85" s="324">
        <f>ROUND(N79/N76*100,2)</f>
        <v>1.31</v>
      </c>
    </row>
    <row r="86" spans="3:14">
      <c r="C86" s="283" t="s">
        <v>85</v>
      </c>
      <c r="D86" s="284"/>
      <c r="E86" s="245" t="s">
        <v>475</v>
      </c>
      <c r="F86" s="284" t="s">
        <v>501</v>
      </c>
      <c r="G86" s="284"/>
      <c r="H86" s="303"/>
      <c r="I86" s="303"/>
      <c r="J86" s="303"/>
      <c r="K86" s="258">
        <f>ROUND(K80/K76*100,1)</f>
        <v>17.5</v>
      </c>
      <c r="L86" s="324">
        <f>ROUND(L80/L76*100,2)</f>
        <v>11.23</v>
      </c>
      <c r="M86" s="258">
        <f>ROUND(M80/M76*100,2)</f>
        <v>9.7100000000000009</v>
      </c>
      <c r="N86" s="324">
        <f>ROUND(N80/N76*100,2)</f>
        <v>3.97</v>
      </c>
    </row>
    <row r="87" spans="3:14" ht="15.6" thickBot="1">
      <c r="C87" s="287" t="s">
        <v>86</v>
      </c>
      <c r="D87" s="299"/>
      <c r="E87" s="298" t="s">
        <v>475</v>
      </c>
      <c r="F87" s="299" t="s">
        <v>502</v>
      </c>
      <c r="G87" s="299"/>
      <c r="H87" s="306"/>
      <c r="I87" s="306"/>
      <c r="J87" s="306"/>
      <c r="K87" s="326">
        <f>ROUND(K81/K76*100,1)</f>
        <v>10.6</v>
      </c>
      <c r="L87" s="325">
        <f>ROUND(L81/L76*100,2)</f>
        <v>18.91</v>
      </c>
      <c r="M87" s="326">
        <f>ROUND(M81/M76*100,2)</f>
        <v>7.14</v>
      </c>
      <c r="N87" s="325">
        <f>ROUND(N81/N76*100,2)</f>
        <v>-3.73</v>
      </c>
    </row>
    <row r="88" spans="3:14">
      <c r="C88" s="188" t="s">
        <v>87</v>
      </c>
    </row>
    <row r="89" spans="3:14">
      <c r="C89" s="283" t="s">
        <v>88</v>
      </c>
      <c r="D89" s="284"/>
      <c r="E89" s="245" t="s">
        <v>475</v>
      </c>
      <c r="F89" s="284" t="s">
        <v>503</v>
      </c>
      <c r="G89" s="284"/>
      <c r="H89" s="303"/>
      <c r="I89" s="303"/>
      <c r="J89" s="303"/>
      <c r="K89" s="237"/>
      <c r="L89" s="462">
        <f>ROUND((L76-K76)/K76*100,2)</f>
        <v>38.340000000000003</v>
      </c>
      <c r="M89" s="463">
        <f>ROUND((M76-L76)/L76*100,2)</f>
        <v>0.81</v>
      </c>
      <c r="N89" s="462">
        <f>ROUND((N76-M76)/M76*100,2)</f>
        <v>-6.21</v>
      </c>
    </row>
    <row r="90" spans="3:14">
      <c r="C90" s="283" t="s">
        <v>89</v>
      </c>
      <c r="D90" s="284"/>
      <c r="E90" s="245" t="s">
        <v>475</v>
      </c>
      <c r="F90" s="284" t="s">
        <v>504</v>
      </c>
      <c r="G90" s="284"/>
      <c r="H90" s="303"/>
      <c r="I90" s="303"/>
      <c r="J90" s="303"/>
      <c r="K90" s="237"/>
      <c r="L90" s="462">
        <f t="shared" ref="L90:N92" si="9">ROUND((L79-K79)/K79*100,2)</f>
        <v>28.66</v>
      </c>
      <c r="M90" s="463">
        <f t="shared" si="9"/>
        <v>-44.85</v>
      </c>
      <c r="N90" s="462">
        <f t="shared" si="9"/>
        <v>-81.94</v>
      </c>
    </row>
    <row r="91" spans="3:14">
      <c r="C91" s="283" t="s">
        <v>90</v>
      </c>
      <c r="D91" s="284"/>
      <c r="E91" s="245" t="s">
        <v>475</v>
      </c>
      <c r="F91" s="284" t="s">
        <v>505</v>
      </c>
      <c r="G91" s="284"/>
      <c r="H91" s="303"/>
      <c r="I91" s="303"/>
      <c r="J91" s="303"/>
      <c r="K91" s="237"/>
      <c r="L91" s="462">
        <f t="shared" si="9"/>
        <v>-11.36</v>
      </c>
      <c r="M91" s="463">
        <f t="shared" si="9"/>
        <v>-12.85</v>
      </c>
      <c r="N91" s="462">
        <f t="shared" si="9"/>
        <v>-61.62</v>
      </c>
    </row>
    <row r="92" spans="3:14" ht="30.6" thickBot="1">
      <c r="C92" s="287" t="s">
        <v>91</v>
      </c>
      <c r="D92" s="299"/>
      <c r="E92" s="298" t="s">
        <v>475</v>
      </c>
      <c r="F92" s="299" t="s">
        <v>506</v>
      </c>
      <c r="G92" s="299"/>
      <c r="H92" s="306"/>
      <c r="I92" s="306"/>
      <c r="J92" s="306"/>
      <c r="K92" s="307"/>
      <c r="L92" s="464">
        <f t="shared" si="9"/>
        <v>146.53</v>
      </c>
      <c r="M92" s="465">
        <f t="shared" si="9"/>
        <v>-61.92</v>
      </c>
      <c r="N92" s="476" t="str">
        <f>IF(N81&lt;0,"－",ROUND((N81-M81)/M81*100,2))</f>
        <v>－</v>
      </c>
    </row>
    <row r="94" spans="3:14">
      <c r="C94" s="55" t="s">
        <v>515</v>
      </c>
      <c r="F94" s="55" t="s">
        <v>759</v>
      </c>
    </row>
    <row r="95" spans="3:14">
      <c r="C95" s="485"/>
      <c r="D95" s="186"/>
      <c r="E95" s="186"/>
      <c r="F95" s="186"/>
      <c r="G95" s="186"/>
      <c r="H95" s="5" t="s">
        <v>44</v>
      </c>
      <c r="I95" s="5" t="s">
        <v>45</v>
      </c>
      <c r="J95" s="5" t="s">
        <v>46</v>
      </c>
      <c r="K95" s="5" t="s">
        <v>47</v>
      </c>
      <c r="L95" s="5" t="s">
        <v>48</v>
      </c>
      <c r="M95" s="5" t="s">
        <v>766</v>
      </c>
      <c r="N95" s="5" t="s">
        <v>834</v>
      </c>
    </row>
    <row r="96" spans="3:14" ht="15.6" thickBot="1">
      <c r="C96" s="515"/>
      <c r="D96" s="192"/>
      <c r="E96" s="192"/>
      <c r="F96" s="192"/>
      <c r="G96" s="192"/>
      <c r="H96" s="192" t="s">
        <v>49</v>
      </c>
      <c r="I96" s="192" t="s">
        <v>19</v>
      </c>
      <c r="J96" s="192" t="s">
        <v>50</v>
      </c>
      <c r="K96" s="192" t="s">
        <v>21</v>
      </c>
      <c r="L96" s="192" t="s">
        <v>22</v>
      </c>
      <c r="M96" s="192" t="s">
        <v>795</v>
      </c>
      <c r="N96" s="192" t="s">
        <v>839</v>
      </c>
    </row>
    <row r="97" spans="3:14">
      <c r="C97" s="292" t="s">
        <v>75</v>
      </c>
      <c r="E97" s="234" t="s">
        <v>485</v>
      </c>
      <c r="F97" s="55" t="s">
        <v>514</v>
      </c>
      <c r="H97" s="300">
        <f>ROUNDDOWN(Data!I82/1000,0)</f>
        <v>41857486</v>
      </c>
      <c r="I97" s="301">
        <f>ROUNDDOWN(Data!J82/1000,0)</f>
        <v>37304590</v>
      </c>
      <c r="J97" s="300">
        <f>ROUNDDOWN(Data!K82/1000,0)</f>
        <v>49020592</v>
      </c>
      <c r="K97" s="302"/>
      <c r="L97" s="302"/>
      <c r="M97" s="302"/>
      <c r="N97" s="302"/>
    </row>
    <row r="98" spans="3:14">
      <c r="C98" s="247" t="s">
        <v>77</v>
      </c>
      <c r="D98" s="284"/>
      <c r="E98" s="245" t="s">
        <v>485</v>
      </c>
      <c r="F98" s="284" t="s">
        <v>497</v>
      </c>
      <c r="G98" s="284"/>
      <c r="H98" s="143">
        <f>ROUNDDOWN(Data!I83/1000,0)</f>
        <v>7225702</v>
      </c>
      <c r="I98" s="142">
        <f>ROUNDDOWN(Data!J83/1000,0)</f>
        <v>6504467</v>
      </c>
      <c r="J98" s="143">
        <f>ROUNDDOWN(Data!K83/1000,0)</f>
        <v>8767430</v>
      </c>
      <c r="K98" s="303"/>
      <c r="L98" s="303"/>
      <c r="M98" s="303"/>
      <c r="N98" s="303"/>
    </row>
    <row r="99" spans="3:14">
      <c r="C99" s="247" t="s">
        <v>112</v>
      </c>
      <c r="D99" s="284"/>
      <c r="E99" s="245" t="s">
        <v>485</v>
      </c>
      <c r="F99" s="284" t="s">
        <v>113</v>
      </c>
      <c r="G99" s="284"/>
      <c r="H99" s="143">
        <f>ROUNDDOWN(Data!I84/1000,0)</f>
        <v>6503133</v>
      </c>
      <c r="I99" s="142">
        <f>ROUNDDOWN(Data!J84/1000,0)</f>
        <v>6307353</v>
      </c>
      <c r="J99" s="143">
        <f>ROUNDDOWN(Data!K84/1000,0)</f>
        <v>7141337</v>
      </c>
      <c r="K99" s="303"/>
      <c r="L99" s="303"/>
      <c r="M99" s="303"/>
      <c r="N99" s="303"/>
    </row>
    <row r="100" spans="3:14">
      <c r="C100" s="247" t="s">
        <v>79</v>
      </c>
      <c r="D100" s="284"/>
      <c r="E100" s="245" t="s">
        <v>485</v>
      </c>
      <c r="F100" s="284" t="s">
        <v>103</v>
      </c>
      <c r="G100" s="284"/>
      <c r="H100" s="143">
        <f>ROUNDDOWN(Data!I85/1000,0)</f>
        <v>722568</v>
      </c>
      <c r="I100" s="142">
        <f>ROUNDDOWN(Data!J85/1000,0)</f>
        <v>197114</v>
      </c>
      <c r="J100" s="143">
        <f>ROUNDDOWN(Data!K85/1000,0)</f>
        <v>1626092</v>
      </c>
      <c r="K100" s="303"/>
      <c r="L100" s="303"/>
      <c r="M100" s="303"/>
      <c r="N100" s="303"/>
    </row>
    <row r="101" spans="3:14">
      <c r="C101" s="247" t="s">
        <v>60</v>
      </c>
      <c r="D101" s="284"/>
      <c r="E101" s="245" t="s">
        <v>485</v>
      </c>
      <c r="F101" s="284" t="s">
        <v>61</v>
      </c>
      <c r="G101" s="284"/>
      <c r="H101" s="143">
        <f>ROUNDDOWN(Data!I86/1000,0)</f>
        <v>903588</v>
      </c>
      <c r="I101" s="142">
        <f>ROUNDDOWN(Data!J86/1000,0)</f>
        <v>406857</v>
      </c>
      <c r="J101" s="143">
        <f>ROUNDDOWN(Data!K86/1000,0)</f>
        <v>1866195</v>
      </c>
      <c r="K101" s="303"/>
      <c r="L101" s="303"/>
      <c r="M101" s="303"/>
      <c r="N101" s="303"/>
    </row>
    <row r="102" spans="3:14" ht="15.6" thickBot="1">
      <c r="C102" s="297" t="s">
        <v>80</v>
      </c>
      <c r="D102" s="299"/>
      <c r="E102" s="298" t="s">
        <v>485</v>
      </c>
      <c r="F102" s="299" t="s">
        <v>64</v>
      </c>
      <c r="G102" s="299"/>
      <c r="H102" s="304">
        <f>ROUNDDOWN(Data!I87/1000,0)</f>
        <v>738756</v>
      </c>
      <c r="I102" s="305">
        <f>ROUNDDOWN(Data!J87/1000,0)</f>
        <v>164720</v>
      </c>
      <c r="J102" s="304">
        <f>ROUNDDOWN(Data!K87/1000,0)</f>
        <v>1422209</v>
      </c>
      <c r="K102" s="306"/>
      <c r="L102" s="306"/>
      <c r="M102" s="306"/>
      <c r="N102" s="306"/>
    </row>
    <row r="103" spans="3:14">
      <c r="C103" s="30" t="s">
        <v>81</v>
      </c>
      <c r="H103" s="293"/>
      <c r="I103" s="157"/>
      <c r="J103" s="293"/>
      <c r="K103" s="302"/>
      <c r="L103" s="302"/>
      <c r="M103" s="302"/>
      <c r="N103" s="302"/>
    </row>
    <row r="104" spans="3:14">
      <c r="C104" s="283" t="s">
        <v>82</v>
      </c>
      <c r="D104" s="284"/>
      <c r="E104" s="245" t="s">
        <v>475</v>
      </c>
      <c r="F104" s="284" t="s">
        <v>498</v>
      </c>
      <c r="G104" s="284"/>
      <c r="H104" s="324">
        <f>ROUND(H98/H97*100,2)</f>
        <v>17.260000000000002</v>
      </c>
      <c r="I104" s="258">
        <f>ROUND(I98/I97*100,2)</f>
        <v>17.440000000000001</v>
      </c>
      <c r="J104" s="324">
        <f>ROUND(J98/J97*100,2)</f>
        <v>17.89</v>
      </c>
      <c r="K104" s="303"/>
      <c r="L104" s="303"/>
      <c r="M104" s="303"/>
      <c r="N104" s="303"/>
    </row>
    <row r="105" spans="3:14" ht="14.55" customHeight="1">
      <c r="C105" s="283" t="s">
        <v>83</v>
      </c>
      <c r="D105" s="284"/>
      <c r="E105" s="245" t="s">
        <v>475</v>
      </c>
      <c r="F105" s="284" t="s">
        <v>499</v>
      </c>
      <c r="G105" s="284"/>
      <c r="H105" s="324">
        <f>ROUND(H99/H97*100,2)</f>
        <v>15.54</v>
      </c>
      <c r="I105" s="258">
        <f>ROUND(I99/I97*100,2)</f>
        <v>16.91</v>
      </c>
      <c r="J105" s="324">
        <f>ROUND(J99/J97*100,2)</f>
        <v>14.57</v>
      </c>
      <c r="K105" s="303"/>
      <c r="L105" s="303"/>
      <c r="M105" s="303"/>
      <c r="N105" s="303"/>
    </row>
    <row r="106" spans="3:14">
      <c r="C106" s="283" t="s">
        <v>84</v>
      </c>
      <c r="D106" s="284"/>
      <c r="E106" s="245" t="s">
        <v>475</v>
      </c>
      <c r="F106" s="284" t="s">
        <v>500</v>
      </c>
      <c r="G106" s="284"/>
      <c r="H106" s="324">
        <f>ROUND(H100/H97*100,2)</f>
        <v>1.73</v>
      </c>
      <c r="I106" s="258">
        <f>ROUND(I100/I97*100,2)</f>
        <v>0.53</v>
      </c>
      <c r="J106" s="324">
        <f>ROUND(J100/J97*100,2)</f>
        <v>3.32</v>
      </c>
      <c r="K106" s="303"/>
      <c r="L106" s="303"/>
      <c r="M106" s="303"/>
      <c r="N106" s="303"/>
    </row>
    <row r="107" spans="3:14">
      <c r="C107" s="283" t="s">
        <v>85</v>
      </c>
      <c r="D107" s="284"/>
      <c r="E107" s="245" t="s">
        <v>475</v>
      </c>
      <c r="F107" s="284" t="s">
        <v>501</v>
      </c>
      <c r="G107" s="284"/>
      <c r="H107" s="324">
        <f>ROUND(H101/H97*100,2)</f>
        <v>2.16</v>
      </c>
      <c r="I107" s="258">
        <f>ROUND(I101/I97*100,2)</f>
        <v>1.0900000000000001</v>
      </c>
      <c r="J107" s="324">
        <f>ROUND(J101/J97*100,2)</f>
        <v>3.81</v>
      </c>
      <c r="K107" s="303"/>
      <c r="L107" s="303"/>
      <c r="M107" s="303"/>
      <c r="N107" s="303"/>
    </row>
    <row r="108" spans="3:14" ht="30.6" thickBot="1">
      <c r="C108" s="287" t="s">
        <v>518</v>
      </c>
      <c r="D108" s="299"/>
      <c r="E108" s="298" t="s">
        <v>475</v>
      </c>
      <c r="F108" s="299" t="s">
        <v>502</v>
      </c>
      <c r="G108" s="299"/>
      <c r="H108" s="325">
        <f>ROUND(H102/H97*100,2)</f>
        <v>1.76</v>
      </c>
      <c r="I108" s="326">
        <f>ROUND(I102/I97*100,2)</f>
        <v>0.44</v>
      </c>
      <c r="J108" s="325">
        <f>ROUND(J102/J97*100,2)</f>
        <v>2.9</v>
      </c>
      <c r="K108" s="306"/>
      <c r="L108" s="306"/>
      <c r="M108" s="306"/>
      <c r="N108" s="306"/>
    </row>
    <row r="109" spans="3:14">
      <c r="C109" s="30" t="s">
        <v>87</v>
      </c>
      <c r="H109" s="460"/>
      <c r="I109" s="461"/>
      <c r="J109" s="460"/>
      <c r="K109" s="302"/>
      <c r="L109" s="302"/>
      <c r="M109" s="302"/>
      <c r="N109" s="302"/>
    </row>
    <row r="110" spans="3:14">
      <c r="C110" s="283" t="s">
        <v>88</v>
      </c>
      <c r="D110" s="284"/>
      <c r="E110" s="245" t="s">
        <v>475</v>
      </c>
      <c r="F110" s="284" t="s">
        <v>503</v>
      </c>
      <c r="G110" s="284"/>
      <c r="H110" s="462">
        <f>Data!I95</f>
        <v>0.86</v>
      </c>
      <c r="I110" s="463">
        <f>ROUND((I97-H97)/H97*100,1)</f>
        <v>-10.9</v>
      </c>
      <c r="J110" s="462">
        <f>ROUND((J97-I97)/I97*100,1)</f>
        <v>31.4</v>
      </c>
      <c r="K110" s="303"/>
      <c r="L110" s="303"/>
      <c r="M110" s="303"/>
      <c r="N110" s="303"/>
    </row>
    <row r="111" spans="3:14">
      <c r="C111" s="283" t="s">
        <v>89</v>
      </c>
      <c r="D111" s="284"/>
      <c r="E111" s="245" t="s">
        <v>475</v>
      </c>
      <c r="F111" s="284" t="s">
        <v>504</v>
      </c>
      <c r="G111" s="284"/>
      <c r="H111" s="462">
        <f>Data!I96</f>
        <v>141.38</v>
      </c>
      <c r="I111" s="463">
        <f t="shared" ref="I111:J113" si="10">ROUND((I100-H100)/H100*100,1)</f>
        <v>-72.7</v>
      </c>
      <c r="J111" s="462">
        <f t="shared" si="10"/>
        <v>725</v>
      </c>
      <c r="K111" s="303"/>
      <c r="L111" s="303"/>
      <c r="M111" s="303"/>
      <c r="N111" s="303"/>
    </row>
    <row r="112" spans="3:14">
      <c r="C112" s="283" t="s">
        <v>90</v>
      </c>
      <c r="D112" s="284"/>
      <c r="E112" s="245" t="s">
        <v>475</v>
      </c>
      <c r="F112" s="284" t="s">
        <v>505</v>
      </c>
      <c r="G112" s="284"/>
      <c r="H112" s="462">
        <f>Data!I97</f>
        <v>56.88</v>
      </c>
      <c r="I112" s="463">
        <f t="shared" si="10"/>
        <v>-55</v>
      </c>
      <c r="J112" s="462">
        <f t="shared" si="10"/>
        <v>358.7</v>
      </c>
      <c r="K112" s="303"/>
      <c r="L112" s="303"/>
      <c r="M112" s="303"/>
      <c r="N112" s="303"/>
    </row>
    <row r="113" spans="2:14" ht="30.6" thickBot="1">
      <c r="C113" s="287" t="s">
        <v>519</v>
      </c>
      <c r="D113" s="299"/>
      <c r="E113" s="298" t="s">
        <v>475</v>
      </c>
      <c r="F113" s="299" t="s">
        <v>506</v>
      </c>
      <c r="G113" s="299"/>
      <c r="H113" s="464">
        <f>Data!I98</f>
        <v>7304.38</v>
      </c>
      <c r="I113" s="465">
        <f>ROUND((I102-H102)/H102*100,1)</f>
        <v>-77.7</v>
      </c>
      <c r="J113" s="464">
        <f t="shared" si="10"/>
        <v>763.4</v>
      </c>
      <c r="K113" s="306"/>
      <c r="L113" s="306"/>
      <c r="M113" s="306"/>
      <c r="N113" s="306"/>
    </row>
    <row r="116" spans="2:14">
      <c r="B116" s="56"/>
    </row>
    <row r="117" spans="2:14">
      <c r="B117" s="275"/>
      <c r="C117" s="275"/>
    </row>
    <row r="119" spans="2:14">
      <c r="B119" s="275"/>
    </row>
    <row r="120" spans="2:14">
      <c r="B120" s="275"/>
      <c r="C120" s="275"/>
    </row>
    <row r="122" spans="2:14">
      <c r="B122" s="275"/>
    </row>
    <row r="123" spans="2:14">
      <c r="B123" s="56"/>
    </row>
  </sheetData>
  <mergeCells count="6">
    <mergeCell ref="C95:C96"/>
    <mergeCell ref="C74:C75"/>
    <mergeCell ref="C8:C9"/>
    <mergeCell ref="C21:C22"/>
    <mergeCell ref="C29:C30"/>
    <mergeCell ref="C50:C51"/>
  </mergeCells>
  <phoneticPr fontId="3"/>
  <printOptions horizontalCentered="1"/>
  <pageMargins left="0.23622047244094491" right="0.23622047244094491" top="0.19685039370078741" bottom="0.39370078740157483" header="0.31496062992125984" footer="0.31496062992125984"/>
  <pageSetup paperSize="9" scale="26" orientation="landscape" r:id="rId1"/>
  <headerFooter differentFirst="1">
    <oddFooter>&amp;C&amp;P</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D4E2F-02AD-46A5-94C7-D8AE0BBB8601}">
  <sheetPr>
    <tabColor theme="0" tint="-0.499984740745262"/>
    <pageSetUpPr fitToPage="1"/>
  </sheetPr>
  <dimension ref="A2:P119"/>
  <sheetViews>
    <sheetView showGridLines="0" topLeftCell="A45" zoomScale="70" zoomScaleNormal="70" workbookViewId="0">
      <selection activeCell="U77" sqref="U77"/>
    </sheetView>
  </sheetViews>
  <sheetFormatPr defaultColWidth="8.69921875" defaultRowHeight="15" outlineLevelRow="1"/>
  <cols>
    <col min="1" max="1" width="10.19921875" style="1" customWidth="1"/>
    <col min="2" max="2" width="3.59765625" style="1" customWidth="1"/>
    <col min="3" max="3" width="25.19921875" style="1" customWidth="1"/>
    <col min="4" max="4" width="5.59765625" style="1" customWidth="1"/>
    <col min="5" max="5" width="5.5" style="1" customWidth="1"/>
    <col min="6" max="6" width="38.8984375" style="1" customWidth="1"/>
    <col min="7" max="7" width="5.5" style="1" customWidth="1"/>
    <col min="8" max="10" width="16.796875" style="1" bestFit="1" customWidth="1"/>
    <col min="11" max="11" width="18.296875" style="1" bestFit="1" customWidth="1"/>
    <col min="12" max="15" width="17.796875" style="1" bestFit="1" customWidth="1"/>
    <col min="16" max="16" width="3.59765625" style="1" customWidth="1"/>
    <col min="17" max="16384" width="8.69921875" style="1"/>
  </cols>
  <sheetData>
    <row r="2" spans="1:15" hidden="1" outlineLevel="1">
      <c r="H2" s="2" t="s">
        <v>101</v>
      </c>
      <c r="I2" s="2" t="s">
        <v>0</v>
      </c>
      <c r="J2" s="2" t="s">
        <v>1</v>
      </c>
      <c r="K2" s="2" t="s">
        <v>2</v>
      </c>
      <c r="L2" s="2" t="s">
        <v>3</v>
      </c>
      <c r="M2" s="2" t="s">
        <v>4</v>
      </c>
      <c r="N2" s="2" t="s">
        <v>763</v>
      </c>
      <c r="O2" s="2" t="str">
        <f>連結PL!W2</f>
        <v>第25期</v>
      </c>
    </row>
    <row r="3" spans="1:15" hidden="1" outlineLevel="1">
      <c r="H3" s="197" t="s">
        <v>494</v>
      </c>
      <c r="I3" s="197" t="s">
        <v>102</v>
      </c>
      <c r="J3" s="197" t="s">
        <v>5</v>
      </c>
      <c r="K3" s="197" t="s">
        <v>6</v>
      </c>
      <c r="L3" s="197" t="s">
        <v>7</v>
      </c>
      <c r="M3" s="197" t="s">
        <v>8</v>
      </c>
      <c r="N3" s="197" t="s">
        <v>870</v>
      </c>
      <c r="O3" s="197" t="str">
        <f>連結PL!W3</f>
        <v>(自　2024年 1月 1日</v>
      </c>
    </row>
    <row r="4" spans="1:15" hidden="1" outlineLevel="1">
      <c r="H4" s="197" t="s">
        <v>495</v>
      </c>
      <c r="I4" s="197" t="s">
        <v>9</v>
      </c>
      <c r="J4" s="197" t="s">
        <v>387</v>
      </c>
      <c r="K4" s="197" t="s">
        <v>872</v>
      </c>
      <c r="L4" s="197" t="s">
        <v>10</v>
      </c>
      <c r="M4" s="197" t="s">
        <v>11</v>
      </c>
      <c r="N4" s="197" t="s">
        <v>789</v>
      </c>
      <c r="O4" s="197" t="str">
        <f>連結PL!W4</f>
        <v xml:space="preserve"> 至　2024年12月31日)</v>
      </c>
    </row>
    <row r="5" spans="1:15" collapsed="1">
      <c r="C5" s="4"/>
      <c r="D5" s="4"/>
      <c r="E5" s="4"/>
    </row>
    <row r="6" spans="1:15" ht="19.2">
      <c r="C6" s="174" t="s">
        <v>818</v>
      </c>
      <c r="D6" s="174"/>
      <c r="E6" s="4"/>
    </row>
    <row r="7" spans="1:15" hidden="1" outlineLevel="1">
      <c r="C7" s="4"/>
      <c r="D7" s="4"/>
      <c r="E7" s="4"/>
    </row>
    <row r="8" spans="1:15" hidden="1" outlineLevel="1">
      <c r="C8" s="485" t="s">
        <v>496</v>
      </c>
      <c r="D8" s="186"/>
      <c r="E8" s="186"/>
      <c r="F8" s="186"/>
      <c r="G8" s="186"/>
      <c r="H8" s="5" t="s">
        <v>73</v>
      </c>
      <c r="I8" s="5" t="s">
        <v>13</v>
      </c>
      <c r="J8" s="5" t="s">
        <v>14</v>
      </c>
      <c r="K8" s="5" t="s">
        <v>15</v>
      </c>
      <c r="L8" s="5" t="s">
        <v>16</v>
      </c>
      <c r="M8" s="5" t="s">
        <v>17</v>
      </c>
      <c r="N8" s="5" t="s">
        <v>17</v>
      </c>
      <c r="O8" s="5" t="s">
        <v>834</v>
      </c>
    </row>
    <row r="9" spans="1:15" ht="15.6" hidden="1" outlineLevel="1" thickBot="1">
      <c r="A9" s="6"/>
      <c r="B9" s="6"/>
      <c r="C9" s="515"/>
      <c r="D9" s="192"/>
      <c r="E9" s="192"/>
      <c r="F9" s="192"/>
      <c r="G9" s="192"/>
      <c r="H9" s="192" t="s">
        <v>517</v>
      </c>
      <c r="I9" s="192" t="s">
        <v>18</v>
      </c>
      <c r="J9" s="192" t="s">
        <v>19</v>
      </c>
      <c r="K9" s="192" t="s">
        <v>20</v>
      </c>
      <c r="L9" s="192" t="s">
        <v>21</v>
      </c>
      <c r="M9" s="192" t="s">
        <v>22</v>
      </c>
      <c r="N9" s="192" t="s">
        <v>22</v>
      </c>
      <c r="O9" s="192" t="s">
        <v>839</v>
      </c>
    </row>
    <row r="10" spans="1:15" hidden="1" outlineLevel="1">
      <c r="A10" s="6" t="s">
        <v>23</v>
      </c>
      <c r="B10" s="6"/>
      <c r="C10" s="7" t="s">
        <v>24</v>
      </c>
      <c r="D10" s="188"/>
      <c r="E10" s="188" t="s">
        <v>471</v>
      </c>
      <c r="F10" s="7" t="s">
        <v>25</v>
      </c>
      <c r="G10" s="188" t="s">
        <v>477</v>
      </c>
      <c r="H10" s="201"/>
      <c r="I10" s="8">
        <v>873</v>
      </c>
      <c r="J10" s="9">
        <v>476</v>
      </c>
      <c r="K10" s="8">
        <v>995</v>
      </c>
      <c r="L10" s="10">
        <v>1041</v>
      </c>
      <c r="M10" s="8"/>
      <c r="N10" s="8"/>
      <c r="O10" s="8"/>
    </row>
    <row r="11" spans="1:15" hidden="1" outlineLevel="1">
      <c r="A11" s="6" t="s">
        <v>23</v>
      </c>
      <c r="B11" s="6"/>
      <c r="C11" s="187" t="s">
        <v>26</v>
      </c>
      <c r="D11" s="11"/>
      <c r="E11" s="11" t="s">
        <v>471</v>
      </c>
      <c r="F11" s="187" t="s">
        <v>27</v>
      </c>
      <c r="G11" s="11" t="s">
        <v>477</v>
      </c>
      <c r="H11" s="202"/>
      <c r="I11" s="12">
        <v>358</v>
      </c>
      <c r="J11" s="13">
        <v>202</v>
      </c>
      <c r="K11" s="12">
        <v>198</v>
      </c>
      <c r="L11" s="13">
        <v>615</v>
      </c>
      <c r="M11" s="12"/>
      <c r="N11" s="12"/>
      <c r="O11" s="12"/>
    </row>
    <row r="12" spans="1:15" hidden="1" outlineLevel="1">
      <c r="A12" s="6" t="s">
        <v>28</v>
      </c>
      <c r="B12" s="6"/>
      <c r="C12" s="187" t="s">
        <v>29</v>
      </c>
      <c r="D12" s="11"/>
      <c r="E12" s="11" t="s">
        <v>471</v>
      </c>
      <c r="F12" s="187" t="s">
        <v>30</v>
      </c>
      <c r="G12" s="11" t="s">
        <v>477</v>
      </c>
      <c r="H12" s="203"/>
      <c r="I12" s="14">
        <v>404</v>
      </c>
      <c r="J12" s="15">
        <v>225</v>
      </c>
      <c r="K12" s="14">
        <v>818</v>
      </c>
      <c r="L12" s="15">
        <v>827</v>
      </c>
      <c r="M12" s="16" t="s">
        <v>31</v>
      </c>
      <c r="N12" s="16" t="s">
        <v>31</v>
      </c>
      <c r="O12" s="16" t="s">
        <v>31</v>
      </c>
    </row>
    <row r="13" spans="1:15" ht="18" hidden="1" customHeight="1" outlineLevel="1">
      <c r="A13" s="6" t="s">
        <v>32</v>
      </c>
      <c r="B13" s="6"/>
      <c r="C13" s="187" t="s">
        <v>33</v>
      </c>
      <c r="D13" s="11" t="s">
        <v>482</v>
      </c>
      <c r="E13" s="17" t="s">
        <v>471</v>
      </c>
      <c r="F13" s="187" t="s">
        <v>34</v>
      </c>
      <c r="G13" s="11" t="s">
        <v>477</v>
      </c>
      <c r="H13" s="204"/>
      <c r="I13" s="18">
        <v>3.44</v>
      </c>
      <c r="J13" s="19">
        <v>2.5</v>
      </c>
      <c r="K13" s="18">
        <v>8.42</v>
      </c>
      <c r="L13" s="19">
        <v>5.17</v>
      </c>
      <c r="M13" s="16" t="s">
        <v>31</v>
      </c>
      <c r="N13" s="16" t="s">
        <v>31</v>
      </c>
      <c r="O13" s="16" t="s">
        <v>31</v>
      </c>
    </row>
    <row r="14" spans="1:15" hidden="1" outlineLevel="1">
      <c r="A14" s="6"/>
      <c r="B14" s="6"/>
      <c r="C14" s="187" t="s">
        <v>35</v>
      </c>
      <c r="D14" s="11"/>
      <c r="E14" s="17" t="s">
        <v>475</v>
      </c>
      <c r="F14" s="187" t="s">
        <v>478</v>
      </c>
      <c r="G14" s="11" t="s">
        <v>475</v>
      </c>
      <c r="H14" s="205"/>
      <c r="I14" s="20">
        <f>I13/I12*100</f>
        <v>0.85148514851485158</v>
      </c>
      <c r="J14" s="21">
        <f>J13/J12*100</f>
        <v>1.1111111111111112</v>
      </c>
      <c r="K14" s="20">
        <f>K13/K12*100</f>
        <v>1.0293398533007334</v>
      </c>
      <c r="L14" s="21">
        <f>L13/L12*100</f>
        <v>0.62515114873035071</v>
      </c>
      <c r="M14" s="16" t="s">
        <v>31</v>
      </c>
      <c r="N14" s="16" t="s">
        <v>31</v>
      </c>
      <c r="O14" s="16" t="s">
        <v>31</v>
      </c>
    </row>
    <row r="15" spans="1:15" hidden="1" outlineLevel="1">
      <c r="A15" s="6"/>
      <c r="B15" s="6"/>
      <c r="C15" s="187" t="s">
        <v>36</v>
      </c>
      <c r="D15" s="11"/>
      <c r="E15" s="17" t="s">
        <v>475</v>
      </c>
      <c r="F15" s="187" t="s">
        <v>483</v>
      </c>
      <c r="G15" s="11" t="s">
        <v>475</v>
      </c>
      <c r="H15" s="205"/>
      <c r="I15" s="20">
        <v>22.7</v>
      </c>
      <c r="J15" s="21">
        <v>28.6</v>
      </c>
      <c r="K15" s="20">
        <v>34.9</v>
      </c>
      <c r="L15" s="21">
        <v>25</v>
      </c>
      <c r="M15" s="16" t="s">
        <v>31</v>
      </c>
      <c r="N15" s="16" t="s">
        <v>31</v>
      </c>
      <c r="O15" s="16" t="s">
        <v>31</v>
      </c>
    </row>
    <row r="16" spans="1:15" hidden="1" outlineLevel="1">
      <c r="A16" s="6" t="s">
        <v>23</v>
      </c>
      <c r="B16" s="6"/>
      <c r="C16" s="187" t="s">
        <v>37</v>
      </c>
      <c r="D16" s="11"/>
      <c r="E16" s="17" t="s">
        <v>420</v>
      </c>
      <c r="F16" s="187" t="s">
        <v>38</v>
      </c>
      <c r="G16" s="177" t="s">
        <v>479</v>
      </c>
      <c r="H16" s="206"/>
      <c r="I16" s="22">
        <v>41588500</v>
      </c>
      <c r="J16" s="23">
        <v>41588500</v>
      </c>
      <c r="K16" s="22">
        <v>41652300</v>
      </c>
      <c r="L16" s="15">
        <v>42003700</v>
      </c>
      <c r="M16" s="16"/>
      <c r="N16" s="16"/>
      <c r="O16" s="16"/>
    </row>
    <row r="17" spans="1:16" hidden="1" outlineLevel="1">
      <c r="A17" s="6" t="s">
        <v>23</v>
      </c>
      <c r="B17" s="6"/>
      <c r="C17" s="187" t="s">
        <v>39</v>
      </c>
      <c r="D17" s="11"/>
      <c r="E17" s="24" t="s">
        <v>476</v>
      </c>
      <c r="F17" s="187" t="s">
        <v>40</v>
      </c>
      <c r="G17" s="11" t="s">
        <v>481</v>
      </c>
      <c r="H17" s="206"/>
      <c r="I17" s="22">
        <f>ROUNDDOWN(I10*I16/1000,0)</f>
        <v>36306760</v>
      </c>
      <c r="J17" s="23">
        <f>ROUNDDOWN(J10*J16/1000,0)</f>
        <v>19796126</v>
      </c>
      <c r="K17" s="22">
        <f>ROUNDDOWN(K10*K16/1000,0)</f>
        <v>41444038</v>
      </c>
      <c r="L17" s="23">
        <f>ROUNDDOWN(L10*L16/1000,0)</f>
        <v>43725851</v>
      </c>
      <c r="M17" s="16"/>
      <c r="N17" s="16"/>
      <c r="O17" s="16"/>
    </row>
    <row r="18" spans="1:16" ht="18" hidden="1" customHeight="1" outlineLevel="1" thickBot="1">
      <c r="A18" s="6"/>
      <c r="B18" s="6"/>
      <c r="C18" s="25" t="s">
        <v>41</v>
      </c>
      <c r="D18" s="178"/>
      <c r="E18" s="26" t="s">
        <v>476</v>
      </c>
      <c r="F18" s="25" t="s">
        <v>42</v>
      </c>
      <c r="G18" s="178" t="s">
        <v>481</v>
      </c>
      <c r="H18" s="207"/>
      <c r="I18" s="27" t="s">
        <v>31</v>
      </c>
      <c r="J18" s="28" t="s">
        <v>31</v>
      </c>
      <c r="K18" s="27">
        <v>2999996</v>
      </c>
      <c r="L18" s="28">
        <v>167289</v>
      </c>
      <c r="M18" s="29">
        <f>1809173900-167289660+25792+36113</f>
        <v>1641946145</v>
      </c>
      <c r="N18" s="29">
        <f>1809173900-167289660+25792+36113</f>
        <v>1641946145</v>
      </c>
      <c r="O18" s="29">
        <f>1809173900-167289660+25792+36113</f>
        <v>1641946145</v>
      </c>
    </row>
    <row r="19" spans="1:16" hidden="1" outlineLevel="1">
      <c r="A19" s="6"/>
      <c r="B19" s="6"/>
    </row>
    <row r="20" spans="1:16" hidden="1" outlineLevel="1">
      <c r="A20" s="6"/>
      <c r="B20" s="6"/>
      <c r="C20" s="1" t="s">
        <v>43</v>
      </c>
    </row>
    <row r="21" spans="1:16" hidden="1" outlineLevel="1">
      <c r="A21" s="6"/>
      <c r="B21" s="6"/>
      <c r="C21" s="485" t="s">
        <v>496</v>
      </c>
      <c r="D21" s="186"/>
      <c r="E21" s="186"/>
      <c r="F21" s="186"/>
      <c r="G21" s="186"/>
      <c r="H21" s="5" t="s">
        <v>73</v>
      </c>
      <c r="I21" s="5" t="s">
        <v>44</v>
      </c>
      <c r="J21" s="5" t="s">
        <v>45</v>
      </c>
      <c r="K21" s="5" t="s">
        <v>46</v>
      </c>
      <c r="L21" s="5" t="s">
        <v>47</v>
      </c>
      <c r="M21" s="5" t="s">
        <v>48</v>
      </c>
      <c r="N21" s="5" t="s">
        <v>48</v>
      </c>
      <c r="O21" s="5" t="s">
        <v>834</v>
      </c>
    </row>
    <row r="22" spans="1:16" ht="15.6" hidden="1" outlineLevel="1" thickBot="1">
      <c r="A22" s="6"/>
      <c r="B22" s="6"/>
      <c r="C22" s="515"/>
      <c r="D22" s="192"/>
      <c r="E22" s="192"/>
      <c r="F22" s="192"/>
      <c r="G22" s="192"/>
      <c r="H22" s="192" t="s">
        <v>74</v>
      </c>
      <c r="I22" s="192" t="s">
        <v>49</v>
      </c>
      <c r="J22" s="192" t="s">
        <v>19</v>
      </c>
      <c r="K22" s="192" t="s">
        <v>50</v>
      </c>
      <c r="L22" s="192" t="s">
        <v>21</v>
      </c>
      <c r="M22" s="192" t="s">
        <v>22</v>
      </c>
      <c r="N22" s="192" t="s">
        <v>22</v>
      </c>
      <c r="O22" s="192" t="s">
        <v>839</v>
      </c>
    </row>
    <row r="23" spans="1:16" hidden="1" outlineLevel="1">
      <c r="A23" s="6" t="s">
        <v>23</v>
      </c>
      <c r="B23" s="6"/>
      <c r="C23" s="7" t="s">
        <v>51</v>
      </c>
      <c r="D23" s="188" t="s">
        <v>463</v>
      </c>
      <c r="E23" s="30" t="s">
        <v>471</v>
      </c>
      <c r="F23" s="31" t="s">
        <v>467</v>
      </c>
      <c r="G23" s="188" t="s">
        <v>477</v>
      </c>
      <c r="H23" s="208"/>
      <c r="I23" s="32">
        <v>274.08</v>
      </c>
      <c r="J23" s="33">
        <v>283.52</v>
      </c>
      <c r="K23" s="32">
        <v>263.27999999999997</v>
      </c>
      <c r="L23" s="33">
        <v>318.95</v>
      </c>
      <c r="M23" s="34" t="s">
        <v>31</v>
      </c>
      <c r="N23" s="34" t="s">
        <v>31</v>
      </c>
      <c r="O23" s="34" t="s">
        <v>31</v>
      </c>
      <c r="P23" s="35"/>
    </row>
    <row r="24" spans="1:16" hidden="1" outlineLevel="1">
      <c r="A24" s="6" t="s">
        <v>23</v>
      </c>
      <c r="B24" s="6"/>
      <c r="C24" s="187" t="s">
        <v>52</v>
      </c>
      <c r="D24" s="11" t="s">
        <v>464</v>
      </c>
      <c r="E24" s="36" t="s">
        <v>471</v>
      </c>
      <c r="F24" s="37" t="s">
        <v>466</v>
      </c>
      <c r="G24" s="11" t="s">
        <v>477</v>
      </c>
      <c r="H24" s="204"/>
      <c r="I24" s="18">
        <v>15.14</v>
      </c>
      <c r="J24" s="19">
        <v>8.74</v>
      </c>
      <c r="K24" s="18">
        <v>24.16</v>
      </c>
      <c r="L24" s="19">
        <v>20.67</v>
      </c>
      <c r="M24" s="16" t="s">
        <v>31</v>
      </c>
      <c r="N24" s="16" t="s">
        <v>31</v>
      </c>
      <c r="O24" s="16" t="s">
        <v>31</v>
      </c>
      <c r="P24" s="35"/>
    </row>
    <row r="25" spans="1:16" hidden="1" outlineLevel="1">
      <c r="A25" s="6" t="s">
        <v>23</v>
      </c>
      <c r="B25" s="6"/>
      <c r="C25" s="187" t="s">
        <v>53</v>
      </c>
      <c r="D25" s="11" t="s">
        <v>468</v>
      </c>
      <c r="E25" s="11" t="s">
        <v>472</v>
      </c>
      <c r="F25" s="37" t="s">
        <v>474</v>
      </c>
      <c r="G25" s="11"/>
      <c r="H25" s="205"/>
      <c r="I25" s="20">
        <f>ROUND($I$12/I24,1)</f>
        <v>26.7</v>
      </c>
      <c r="J25" s="38">
        <f>ROUND($J$12/J24,1)</f>
        <v>25.7</v>
      </c>
      <c r="K25" s="20">
        <f>ROUND($K$12/K24,1)</f>
        <v>33.9</v>
      </c>
      <c r="L25" s="38">
        <f>ROUND($L$12/L24,1)</f>
        <v>40</v>
      </c>
      <c r="M25" s="16" t="e">
        <f>ROUND($I$12/M24,1)</f>
        <v>#VALUE!</v>
      </c>
      <c r="N25" s="16" t="e">
        <f>ROUND($I$12/N24,1)</f>
        <v>#VALUE!</v>
      </c>
      <c r="O25" s="16" t="e">
        <f>ROUND($I$12/O24,1)</f>
        <v>#VALUE!</v>
      </c>
    </row>
    <row r="26" spans="1:16" ht="15.6" hidden="1" outlineLevel="1" thickBot="1">
      <c r="A26" s="6" t="s">
        <v>23</v>
      </c>
      <c r="B26" s="6"/>
      <c r="C26" s="39" t="s">
        <v>54</v>
      </c>
      <c r="D26" s="176" t="s">
        <v>469</v>
      </c>
      <c r="E26" s="176" t="s">
        <v>473</v>
      </c>
      <c r="F26" s="40" t="s">
        <v>470</v>
      </c>
      <c r="G26" s="176"/>
      <c r="H26" s="209"/>
      <c r="I26" s="41">
        <f>ROUND($I$12/I23,1)</f>
        <v>1.5</v>
      </c>
      <c r="J26" s="42">
        <f>ROUND($J$12/J23,1)</f>
        <v>0.8</v>
      </c>
      <c r="K26" s="41">
        <f>ROUND($K$12/K23,1)</f>
        <v>3.1</v>
      </c>
      <c r="L26" s="42">
        <f>ROUND($L$12/L23,1)</f>
        <v>2.6</v>
      </c>
      <c r="M26" s="29" t="e">
        <f>ROUND($I$12/M23,1)</f>
        <v>#VALUE!</v>
      </c>
      <c r="N26" s="29" t="e">
        <f>ROUND($I$12/N23,1)</f>
        <v>#VALUE!</v>
      </c>
      <c r="O26" s="29" t="e">
        <f>ROUND($I$12/O23,1)</f>
        <v>#VALUE!</v>
      </c>
    </row>
    <row r="27" spans="1:16" hidden="1" outlineLevel="1">
      <c r="C27" s="7"/>
      <c r="D27" s="7"/>
      <c r="E27" s="31"/>
      <c r="F27" s="31"/>
      <c r="G27" s="31"/>
      <c r="H27" s="43"/>
      <c r="I27" s="43"/>
      <c r="J27" s="43"/>
      <c r="K27" s="43"/>
      <c r="L27" s="43"/>
      <c r="M27" s="44"/>
      <c r="N27" s="44"/>
      <c r="O27" s="44"/>
    </row>
    <row r="28" spans="1:16" hidden="1" outlineLevel="1">
      <c r="C28" s="1" t="s">
        <v>56</v>
      </c>
      <c r="E28" s="45"/>
    </row>
    <row r="29" spans="1:16" hidden="1" outlineLevel="1">
      <c r="C29" s="485"/>
      <c r="D29" s="186"/>
      <c r="E29" s="186"/>
      <c r="F29" s="186"/>
      <c r="G29" s="186"/>
      <c r="H29" s="5" t="s">
        <v>73</v>
      </c>
      <c r="I29" s="5" t="s">
        <v>44</v>
      </c>
      <c r="J29" s="5" t="s">
        <v>45</v>
      </c>
      <c r="K29" s="5" t="s">
        <v>46</v>
      </c>
      <c r="L29" s="5" t="s">
        <v>47</v>
      </c>
      <c r="M29" s="5" t="s">
        <v>48</v>
      </c>
      <c r="N29" s="5" t="s">
        <v>48</v>
      </c>
      <c r="O29" s="5" t="s">
        <v>834</v>
      </c>
    </row>
    <row r="30" spans="1:16" ht="15.6" hidden="1" outlineLevel="1" thickBot="1">
      <c r="C30" s="515"/>
      <c r="D30" s="192"/>
      <c r="E30" s="192"/>
      <c r="F30" s="192"/>
      <c r="G30" s="192"/>
      <c r="H30" s="192" t="s">
        <v>74</v>
      </c>
      <c r="I30" s="192" t="s">
        <v>49</v>
      </c>
      <c r="J30" s="192" t="s">
        <v>19</v>
      </c>
      <c r="K30" s="192" t="s">
        <v>50</v>
      </c>
      <c r="L30" s="192" t="s">
        <v>21</v>
      </c>
      <c r="M30" s="192" t="s">
        <v>22</v>
      </c>
      <c r="N30" s="192" t="s">
        <v>22</v>
      </c>
      <c r="O30" s="192" t="s">
        <v>839</v>
      </c>
    </row>
    <row r="31" spans="1:16" hidden="1" outlineLevel="1">
      <c r="C31" s="7" t="s">
        <v>51</v>
      </c>
      <c r="D31" s="188" t="s">
        <v>469</v>
      </c>
      <c r="E31" s="30" t="s">
        <v>471</v>
      </c>
      <c r="F31" s="31" t="s">
        <v>467</v>
      </c>
      <c r="G31" s="188" t="s">
        <v>477</v>
      </c>
      <c r="H31" s="208"/>
      <c r="I31" s="32">
        <v>293.39999999999998</v>
      </c>
      <c r="J31" s="33">
        <v>294.89999999999998</v>
      </c>
      <c r="K31" s="32">
        <v>286.58</v>
      </c>
      <c r="L31" s="33">
        <v>349.64</v>
      </c>
      <c r="M31" s="34" t="s">
        <v>31</v>
      </c>
      <c r="N31" s="34" t="s">
        <v>31</v>
      </c>
      <c r="O31" s="34" t="s">
        <v>31</v>
      </c>
      <c r="P31" s="35"/>
    </row>
    <row r="32" spans="1:16" hidden="1" outlineLevel="1">
      <c r="C32" s="187" t="s">
        <v>52</v>
      </c>
      <c r="D32" s="11" t="s">
        <v>464</v>
      </c>
      <c r="E32" s="36" t="s">
        <v>471</v>
      </c>
      <c r="F32" s="37" t="s">
        <v>465</v>
      </c>
      <c r="G32" s="11" t="s">
        <v>477</v>
      </c>
      <c r="H32" s="204"/>
      <c r="I32" s="18">
        <v>19.059999999999999</v>
      </c>
      <c r="J32" s="19">
        <v>4.16</v>
      </c>
      <c r="K32" s="18">
        <v>34.44</v>
      </c>
      <c r="L32" s="19">
        <v>26.49</v>
      </c>
      <c r="M32" s="16" t="s">
        <v>31</v>
      </c>
      <c r="N32" s="16" t="s">
        <v>31</v>
      </c>
      <c r="O32" s="16" t="s">
        <v>31</v>
      </c>
      <c r="P32" s="35"/>
    </row>
    <row r="33" spans="1:15" hidden="1" outlineLevel="1">
      <c r="C33" s="187" t="s">
        <v>53</v>
      </c>
      <c r="D33" s="11" t="s">
        <v>468</v>
      </c>
      <c r="E33" s="11" t="s">
        <v>472</v>
      </c>
      <c r="F33" s="37" t="s">
        <v>474</v>
      </c>
      <c r="G33" s="11"/>
      <c r="H33" s="205"/>
      <c r="I33" s="20">
        <f t="shared" ref="I33:N33" si="0">ROUND(I12/I32,1)</f>
        <v>21.2</v>
      </c>
      <c r="J33" s="38">
        <f t="shared" si="0"/>
        <v>54.1</v>
      </c>
      <c r="K33" s="20">
        <f t="shared" si="0"/>
        <v>23.8</v>
      </c>
      <c r="L33" s="38">
        <f t="shared" si="0"/>
        <v>31.2</v>
      </c>
      <c r="M33" s="16" t="e">
        <f t="shared" si="0"/>
        <v>#VALUE!</v>
      </c>
      <c r="N33" s="16" t="e">
        <f t="shared" si="0"/>
        <v>#VALUE!</v>
      </c>
      <c r="O33" s="16" t="e">
        <f t="shared" ref="O33" si="1">ROUND(O12/O32,1)</f>
        <v>#VALUE!</v>
      </c>
    </row>
    <row r="34" spans="1:15" ht="15.6" hidden="1" outlineLevel="1" thickBot="1">
      <c r="C34" s="39" t="s">
        <v>54</v>
      </c>
      <c r="D34" s="176" t="s">
        <v>469</v>
      </c>
      <c r="E34" s="176" t="s">
        <v>472</v>
      </c>
      <c r="F34" s="40" t="s">
        <v>55</v>
      </c>
      <c r="G34" s="176"/>
      <c r="H34" s="209"/>
      <c r="I34" s="41">
        <f t="shared" ref="I34:N34" si="2">ROUND(I12/I31,1)</f>
        <v>1.4</v>
      </c>
      <c r="J34" s="42">
        <f t="shared" si="2"/>
        <v>0.8</v>
      </c>
      <c r="K34" s="41">
        <f t="shared" si="2"/>
        <v>2.9</v>
      </c>
      <c r="L34" s="42">
        <f t="shared" si="2"/>
        <v>2.4</v>
      </c>
      <c r="M34" s="29" t="e">
        <f t="shared" si="2"/>
        <v>#VALUE!</v>
      </c>
      <c r="N34" s="29" t="e">
        <f t="shared" si="2"/>
        <v>#VALUE!</v>
      </c>
      <c r="O34" s="29" t="e">
        <f t="shared" ref="O34" si="3">ROUND(O12/O31,1)</f>
        <v>#VALUE!</v>
      </c>
    </row>
    <row r="35" spans="1:15" hidden="1" outlineLevel="1">
      <c r="C35" s="31"/>
      <c r="D35" s="31"/>
      <c r="E35" s="31"/>
      <c r="F35" s="31"/>
      <c r="G35" s="31"/>
      <c r="H35" s="175"/>
      <c r="I35" s="175"/>
      <c r="J35" s="175"/>
      <c r="K35" s="175"/>
      <c r="L35" s="175"/>
      <c r="M35" s="175"/>
      <c r="N35" s="175"/>
      <c r="O35" s="175"/>
    </row>
    <row r="36" spans="1:15" hidden="1" outlineLevel="1">
      <c r="A36" s="46"/>
      <c r="B36" s="46"/>
      <c r="C36" s="1" t="s">
        <v>57</v>
      </c>
      <c r="F36" s="31"/>
      <c r="G36" s="31"/>
      <c r="J36" s="175"/>
      <c r="K36" s="175"/>
      <c r="L36" s="175"/>
      <c r="M36" s="175"/>
      <c r="N36" s="175"/>
      <c r="O36" s="175"/>
    </row>
    <row r="37" spans="1:15" ht="13.5" hidden="1" customHeight="1" outlineLevel="1">
      <c r="C37" s="31"/>
      <c r="D37" s="31"/>
      <c r="E37" s="31"/>
      <c r="F37" s="31"/>
      <c r="G37" s="31"/>
    </row>
    <row r="38" spans="1:15" collapsed="1"/>
    <row r="39" spans="1:15" ht="14.55" customHeight="1">
      <c r="A39" s="47"/>
      <c r="B39" s="47"/>
      <c r="C39" s="485"/>
      <c r="D39" s="186"/>
      <c r="E39" s="186"/>
      <c r="F39" s="186"/>
      <c r="G39" s="186"/>
      <c r="H39" s="5" t="s">
        <v>73</v>
      </c>
      <c r="I39" s="5" t="s">
        <v>44</v>
      </c>
      <c r="J39" s="5" t="s">
        <v>45</v>
      </c>
      <c r="K39" s="5" t="s">
        <v>46</v>
      </c>
      <c r="L39" s="5" t="s">
        <v>47</v>
      </c>
      <c r="M39" s="5" t="s">
        <v>48</v>
      </c>
      <c r="N39" s="5" t="s">
        <v>766</v>
      </c>
      <c r="O39" s="5" t="s">
        <v>834</v>
      </c>
    </row>
    <row r="40" spans="1:15" ht="15.6" thickBot="1">
      <c r="C40" s="515"/>
      <c r="D40" s="192"/>
      <c r="E40" s="192"/>
      <c r="F40" s="192"/>
      <c r="G40" s="192"/>
      <c r="H40" s="192" t="s">
        <v>74</v>
      </c>
      <c r="I40" s="192" t="s">
        <v>49</v>
      </c>
      <c r="J40" s="192" t="s">
        <v>19</v>
      </c>
      <c r="K40" s="192" t="s">
        <v>50</v>
      </c>
      <c r="L40" s="192" t="s">
        <v>21</v>
      </c>
      <c r="M40" s="192" t="s">
        <v>22</v>
      </c>
      <c r="N40" s="192" t="s">
        <v>795</v>
      </c>
      <c r="O40" s="192" t="s">
        <v>839</v>
      </c>
    </row>
    <row r="41" spans="1:15">
      <c r="C41" s="48" t="s">
        <v>522</v>
      </c>
      <c r="D41" s="179"/>
      <c r="E41" s="191" t="s">
        <v>485</v>
      </c>
      <c r="F41" s="48" t="s">
        <v>59</v>
      </c>
      <c r="G41" s="179" t="s">
        <v>480</v>
      </c>
      <c r="H41" s="210">
        <v>17921916245</v>
      </c>
      <c r="I41" s="49">
        <v>17820343205</v>
      </c>
      <c r="J41" s="50">
        <v>18986441754</v>
      </c>
      <c r="K41" s="49">
        <v>23748433661</v>
      </c>
      <c r="L41" s="50">
        <v>25274114178.5</v>
      </c>
      <c r="M41" s="318">
        <v>27782176357</v>
      </c>
      <c r="N41" s="361">
        <v>25227266452</v>
      </c>
      <c r="O41" s="318">
        <v>22884884041</v>
      </c>
    </row>
    <row r="42" spans="1:15">
      <c r="C42" s="48" t="s">
        <v>60</v>
      </c>
      <c r="D42" s="179"/>
      <c r="E42" s="191" t="s">
        <v>485</v>
      </c>
      <c r="F42" s="48" t="s">
        <v>61</v>
      </c>
      <c r="G42" s="179" t="s">
        <v>480</v>
      </c>
      <c r="H42" s="210">
        <v>575959726</v>
      </c>
      <c r="I42" s="49">
        <v>903588492</v>
      </c>
      <c r="J42" s="50">
        <v>406857511</v>
      </c>
      <c r="K42" s="49">
        <v>1866195181</v>
      </c>
      <c r="L42" s="50">
        <v>1699649431</v>
      </c>
      <c r="M42" s="318">
        <v>1506629024</v>
      </c>
      <c r="N42" s="361">
        <v>1313010514</v>
      </c>
      <c r="O42" s="318">
        <v>503926571</v>
      </c>
    </row>
    <row r="43" spans="1:15">
      <c r="C43" s="48" t="s">
        <v>63</v>
      </c>
      <c r="D43" s="179"/>
      <c r="E43" s="191" t="s">
        <v>485</v>
      </c>
      <c r="F43" s="48" t="s">
        <v>64</v>
      </c>
      <c r="G43" s="179" t="s">
        <v>480</v>
      </c>
      <c r="H43" s="210">
        <v>9977289</v>
      </c>
      <c r="I43" s="49">
        <v>748743011</v>
      </c>
      <c r="J43" s="50">
        <v>177799358</v>
      </c>
      <c r="K43" s="49">
        <v>1470407018</v>
      </c>
      <c r="L43" s="50">
        <v>1116967206</v>
      </c>
      <c r="M43" s="49">
        <v>2594281169</v>
      </c>
      <c r="N43" s="362">
        <v>922543602</v>
      </c>
      <c r="O43" s="477">
        <v>-438872937</v>
      </c>
    </row>
    <row r="44" spans="1:15" ht="30">
      <c r="C44" s="48" t="s">
        <v>484</v>
      </c>
      <c r="D44" s="179"/>
      <c r="E44" s="191" t="s">
        <v>485</v>
      </c>
      <c r="F44" s="48" t="s">
        <v>62</v>
      </c>
      <c r="G44" s="179" t="s">
        <v>480</v>
      </c>
      <c r="H44" s="210">
        <v>15820743</v>
      </c>
      <c r="I44" s="49">
        <v>738756403</v>
      </c>
      <c r="J44" s="50">
        <v>164720234</v>
      </c>
      <c r="K44" s="49">
        <v>1422209837</v>
      </c>
      <c r="L44" s="50">
        <v>1029094200</v>
      </c>
      <c r="M44" s="49">
        <v>2536978053</v>
      </c>
      <c r="N44" s="362">
        <v>966139417</v>
      </c>
      <c r="O44" s="477">
        <v>-473463272</v>
      </c>
    </row>
    <row r="45" spans="1:15" ht="18">
      <c r="B45" s="229" t="s">
        <v>521</v>
      </c>
      <c r="C45" s="48" t="s">
        <v>527</v>
      </c>
      <c r="D45" s="179"/>
      <c r="E45" s="191" t="s">
        <v>485</v>
      </c>
      <c r="F45" s="48" t="s">
        <v>65</v>
      </c>
      <c r="G45" s="179" t="s">
        <v>480</v>
      </c>
      <c r="H45" s="210">
        <v>10890698234</v>
      </c>
      <c r="I45" s="49">
        <v>11369413618</v>
      </c>
      <c r="J45" s="50">
        <v>12264632580</v>
      </c>
      <c r="K45" s="49">
        <v>10987360880</v>
      </c>
      <c r="L45" s="50">
        <v>14617960453.5</v>
      </c>
      <c r="M45" s="319">
        <v>15957079988</v>
      </c>
      <c r="N45" s="363">
        <v>14262364709</v>
      </c>
      <c r="O45" s="319">
        <v>13481228656</v>
      </c>
    </row>
    <row r="46" spans="1:15" ht="15.6" thickBot="1">
      <c r="B46" s="1" t="s">
        <v>520</v>
      </c>
      <c r="C46" s="51" t="s">
        <v>66</v>
      </c>
      <c r="D46" s="180"/>
      <c r="E46" s="181" t="s">
        <v>485</v>
      </c>
      <c r="F46" s="51" t="s">
        <v>67</v>
      </c>
      <c r="G46" s="180" t="s">
        <v>480</v>
      </c>
      <c r="H46" s="211"/>
      <c r="I46" s="52">
        <v>133302408</v>
      </c>
      <c r="J46" s="53">
        <v>103971590</v>
      </c>
      <c r="K46" s="52">
        <v>322824484</v>
      </c>
      <c r="L46" s="53">
        <v>216159125</v>
      </c>
      <c r="M46" s="52">
        <v>558490080</v>
      </c>
      <c r="N46" s="364">
        <v>225505446.99999997</v>
      </c>
      <c r="O46" s="52">
        <v>117246360</v>
      </c>
    </row>
    <row r="47" spans="1:15">
      <c r="C47" s="182" t="s">
        <v>486</v>
      </c>
      <c r="D47" s="189" t="s">
        <v>523</v>
      </c>
      <c r="E47" s="189" t="s">
        <v>475</v>
      </c>
      <c r="F47" s="1" t="s">
        <v>69</v>
      </c>
      <c r="G47" s="189" t="s">
        <v>492</v>
      </c>
      <c r="H47" s="198"/>
      <c r="I47" s="327">
        <f>ROUND((I42/I82)*(I82/I41)*100,2)</f>
        <v>5.07</v>
      </c>
      <c r="J47" s="328">
        <f>ROUND((J42/J82)*(J82/J41)*100,2)</f>
        <v>2.14</v>
      </c>
      <c r="K47" s="327">
        <f>ROUND((K42/K82)*(K82/K41)*100,2)</f>
        <v>7.86</v>
      </c>
      <c r="L47" s="328">
        <f>ROUND((L42/L61)*(L61/L41)*100,2)</f>
        <v>6.72</v>
      </c>
      <c r="M47" s="327">
        <f>ROUND((M42/M61)*(M61/M41)*100,2)</f>
        <v>5.42</v>
      </c>
      <c r="N47" s="328">
        <f>ROUND((N42/N61)*(N61/N41)*100,2)</f>
        <v>5.2</v>
      </c>
      <c r="O47" s="327">
        <f>ROUND((O42/O61)*(O61/O41)*100,2)</f>
        <v>2.2000000000000002</v>
      </c>
    </row>
    <row r="48" spans="1:15" ht="18">
      <c r="B48" s="229" t="s">
        <v>521</v>
      </c>
      <c r="C48" s="193" t="s">
        <v>524</v>
      </c>
      <c r="D48" s="191" t="s">
        <v>487</v>
      </c>
      <c r="E48" s="191" t="s">
        <v>475</v>
      </c>
      <c r="F48" s="179" t="s">
        <v>508</v>
      </c>
      <c r="G48" s="191" t="s">
        <v>492</v>
      </c>
      <c r="H48" s="199"/>
      <c r="I48" s="329">
        <f>ROUND((I44/I82)*(I82/I41)*100,2)</f>
        <v>4.1500000000000004</v>
      </c>
      <c r="J48" s="330">
        <f>ROUND((J44/J82)*(J82/J41)*100,2)</f>
        <v>0.87</v>
      </c>
      <c r="K48" s="329">
        <f>ROUND((K44/K82)*(K82/K41)*100,2)</f>
        <v>5.99</v>
      </c>
      <c r="L48" s="330">
        <f>ROUND((L44/L61)*(L61/L41)*100,2)</f>
        <v>4.07</v>
      </c>
      <c r="M48" s="329">
        <f>ROUND((M44/M61)*(M61/M41)*100,2)</f>
        <v>9.1300000000000008</v>
      </c>
      <c r="N48" s="330">
        <f>ROUND((N44/N61)*(N61/N41)*100,2)</f>
        <v>3.83</v>
      </c>
      <c r="O48" s="329">
        <f>ROUND((O44/O61)*(O61/O41)*100,2)</f>
        <v>-2.0699999999999998</v>
      </c>
    </row>
    <row r="49" spans="3:15">
      <c r="C49" s="190" t="s">
        <v>488</v>
      </c>
      <c r="D49" s="191" t="s">
        <v>507</v>
      </c>
      <c r="E49" s="191" t="s">
        <v>475</v>
      </c>
      <c r="F49" s="179" t="s">
        <v>70</v>
      </c>
      <c r="G49" s="191" t="s">
        <v>492</v>
      </c>
      <c r="H49" s="199"/>
      <c r="I49" s="329">
        <f t="shared" ref="I49:M49" si="4">ROUND(I45/I41*100,2)</f>
        <v>63.8</v>
      </c>
      <c r="J49" s="330">
        <f t="shared" si="4"/>
        <v>64.599999999999994</v>
      </c>
      <c r="K49" s="329">
        <f t="shared" si="4"/>
        <v>46.27</v>
      </c>
      <c r="L49" s="330">
        <f t="shared" si="4"/>
        <v>57.84</v>
      </c>
      <c r="M49" s="329">
        <f t="shared" si="4"/>
        <v>57.44</v>
      </c>
      <c r="N49" s="330">
        <f>ROUND(N45/N41*100,2)</f>
        <v>56.54</v>
      </c>
      <c r="O49" s="329">
        <f>ROUND(O45/O41*100,2)</f>
        <v>58.91</v>
      </c>
    </row>
    <row r="50" spans="3:15">
      <c r="C50" s="190" t="s">
        <v>489</v>
      </c>
      <c r="D50" s="191" t="s">
        <v>491</v>
      </c>
      <c r="E50" s="191" t="s">
        <v>475</v>
      </c>
      <c r="F50" s="179" t="s">
        <v>71</v>
      </c>
      <c r="G50" s="191" t="s">
        <v>492</v>
      </c>
      <c r="H50" s="199"/>
      <c r="I50" s="329">
        <f t="shared" ref="I50:M50" si="5">ROUND(I44/((I45+H45)/2)*100,2)</f>
        <v>6.64</v>
      </c>
      <c r="J50" s="330">
        <f t="shared" si="5"/>
        <v>1.39</v>
      </c>
      <c r="K50" s="329">
        <f t="shared" si="5"/>
        <v>12.23</v>
      </c>
      <c r="L50" s="330">
        <f t="shared" si="5"/>
        <v>8.0399999999999991</v>
      </c>
      <c r="M50" s="329">
        <f t="shared" si="5"/>
        <v>16.600000000000001</v>
      </c>
      <c r="N50" s="330">
        <f>ROUND(N44/((N45+M45)/2)*100,2)</f>
        <v>6.39</v>
      </c>
      <c r="O50" s="329">
        <f>ROUND(O44/((O45+N45)/2)*100,2)</f>
        <v>-3.41</v>
      </c>
    </row>
    <row r="51" spans="3:15" ht="15.6" thickBot="1">
      <c r="C51" s="183" t="s">
        <v>490</v>
      </c>
      <c r="D51" s="184" t="s">
        <v>509</v>
      </c>
      <c r="E51" s="184" t="s">
        <v>475</v>
      </c>
      <c r="F51" s="185" t="s">
        <v>72</v>
      </c>
      <c r="G51" s="184" t="s">
        <v>492</v>
      </c>
      <c r="H51" s="200"/>
      <c r="I51" s="331">
        <f t="shared" ref="I51:M51" si="6">ROUND(I46/I45*100,2)</f>
        <v>1.17</v>
      </c>
      <c r="J51" s="332">
        <f t="shared" si="6"/>
        <v>0.85</v>
      </c>
      <c r="K51" s="331">
        <f t="shared" si="6"/>
        <v>2.94</v>
      </c>
      <c r="L51" s="332">
        <f t="shared" si="6"/>
        <v>1.48</v>
      </c>
      <c r="M51" s="331">
        <f t="shared" si="6"/>
        <v>3.5</v>
      </c>
      <c r="N51" s="332">
        <f>ROUND(N46/N45*100,2)</f>
        <v>1.58</v>
      </c>
      <c r="O51" s="331">
        <f>ROUND(O46/O45*100,2)</f>
        <v>0.87</v>
      </c>
    </row>
    <row r="53" spans="3:15">
      <c r="C53" s="1" t="s">
        <v>525</v>
      </c>
    </row>
    <row r="54" spans="3:15">
      <c r="C54" s="1" t="s">
        <v>526</v>
      </c>
    </row>
    <row r="56" spans="3:15" ht="19.2">
      <c r="C56" s="174" t="s">
        <v>510</v>
      </c>
      <c r="D56" s="174"/>
      <c r="E56" s="4"/>
    </row>
    <row r="57" spans="3:15">
      <c r="C57" s="1" t="s">
        <v>43</v>
      </c>
    </row>
    <row r="58" spans="3:15">
      <c r="C58" s="1" t="s">
        <v>516</v>
      </c>
    </row>
    <row r="59" spans="3:15">
      <c r="C59" s="485"/>
      <c r="D59" s="186"/>
      <c r="E59" s="186"/>
      <c r="F59" s="186"/>
      <c r="G59" s="186"/>
      <c r="H59" s="5" t="s">
        <v>44</v>
      </c>
      <c r="I59" s="5" t="s">
        <v>44</v>
      </c>
      <c r="J59" s="5" t="s">
        <v>45</v>
      </c>
      <c r="K59" s="5" t="s">
        <v>46</v>
      </c>
      <c r="L59" s="5" t="s">
        <v>47</v>
      </c>
      <c r="M59" s="5" t="s">
        <v>48</v>
      </c>
      <c r="N59" s="5" t="s">
        <v>766</v>
      </c>
      <c r="O59" s="5" t="s">
        <v>834</v>
      </c>
    </row>
    <row r="60" spans="3:15" ht="15.6" thickBot="1">
      <c r="C60" s="515"/>
      <c r="D60" s="192"/>
      <c r="E60" s="192"/>
      <c r="F60" s="192"/>
      <c r="G60" s="192"/>
      <c r="H60" s="192" t="s">
        <v>49</v>
      </c>
      <c r="I60" s="192" t="s">
        <v>49</v>
      </c>
      <c r="J60" s="192" t="s">
        <v>19</v>
      </c>
      <c r="K60" s="192" t="s">
        <v>50</v>
      </c>
      <c r="L60" s="192" t="s">
        <v>21</v>
      </c>
      <c r="M60" s="192" t="s">
        <v>22</v>
      </c>
      <c r="N60" s="192" t="s">
        <v>795</v>
      </c>
      <c r="O60" s="192" t="s">
        <v>839</v>
      </c>
    </row>
    <row r="61" spans="3:15">
      <c r="C61" s="182" t="s">
        <v>75</v>
      </c>
      <c r="E61" s="189" t="s">
        <v>485</v>
      </c>
      <c r="F61" s="1" t="s">
        <v>76</v>
      </c>
      <c r="H61" s="226"/>
      <c r="I61" s="226"/>
      <c r="J61" s="226"/>
      <c r="K61" s="226"/>
      <c r="L61" s="214">
        <v>9697576615</v>
      </c>
      <c r="M61" s="213">
        <v>13415621098</v>
      </c>
      <c r="N61" s="225">
        <v>13524048816</v>
      </c>
      <c r="O61" s="213">
        <v>12684500158</v>
      </c>
    </row>
    <row r="62" spans="3:15">
      <c r="C62" s="190" t="s">
        <v>77</v>
      </c>
      <c r="D62" s="179"/>
      <c r="E62" s="191" t="s">
        <v>485</v>
      </c>
      <c r="F62" s="179" t="s">
        <v>497</v>
      </c>
      <c r="G62" s="179"/>
      <c r="H62" s="223"/>
      <c r="I62" s="223"/>
      <c r="J62" s="223"/>
      <c r="K62" s="223"/>
      <c r="L62" s="216">
        <v>7958781573</v>
      </c>
      <c r="M62" s="215">
        <v>10806294118</v>
      </c>
      <c r="N62" s="227">
        <v>10950793418</v>
      </c>
      <c r="O62" s="215">
        <v>10351281427</v>
      </c>
    </row>
    <row r="63" spans="3:15">
      <c r="C63" s="190" t="s">
        <v>112</v>
      </c>
      <c r="D63" s="179"/>
      <c r="E63" s="191" t="s">
        <v>485</v>
      </c>
      <c r="F63" s="179" t="s">
        <v>113</v>
      </c>
      <c r="G63" s="179"/>
      <c r="H63" s="223"/>
      <c r="I63" s="223"/>
      <c r="J63" s="223"/>
      <c r="K63" s="223"/>
      <c r="L63" s="216">
        <v>6659943235</v>
      </c>
      <c r="M63" s="215">
        <v>9135237471</v>
      </c>
      <c r="N63" s="227">
        <v>10029254543</v>
      </c>
      <c r="O63" s="215">
        <v>10184894350</v>
      </c>
    </row>
    <row r="64" spans="3:15">
      <c r="C64" s="190" t="s">
        <v>79</v>
      </c>
      <c r="D64" s="179"/>
      <c r="E64" s="191" t="s">
        <v>485</v>
      </c>
      <c r="F64" s="179" t="s">
        <v>103</v>
      </c>
      <c r="G64" s="179"/>
      <c r="H64" s="223"/>
      <c r="I64" s="223"/>
      <c r="J64" s="223"/>
      <c r="K64" s="223"/>
      <c r="L64" s="216">
        <v>1298838338</v>
      </c>
      <c r="M64" s="215">
        <v>1671056647</v>
      </c>
      <c r="N64" s="227">
        <v>921538875</v>
      </c>
      <c r="O64" s="215">
        <v>166387077</v>
      </c>
    </row>
    <row r="65" spans="3:15">
      <c r="C65" s="190" t="s">
        <v>60</v>
      </c>
      <c r="D65" s="179"/>
      <c r="E65" s="191" t="s">
        <v>485</v>
      </c>
      <c r="F65" s="179" t="s">
        <v>61</v>
      </c>
      <c r="G65" s="179"/>
      <c r="H65" s="223"/>
      <c r="I65" s="223"/>
      <c r="J65" s="223"/>
      <c r="K65" s="223"/>
      <c r="L65" s="216">
        <v>1699649431</v>
      </c>
      <c r="M65" s="215">
        <v>1506629024</v>
      </c>
      <c r="N65" s="227">
        <v>1313010514</v>
      </c>
      <c r="O65" s="215">
        <v>503926571</v>
      </c>
    </row>
    <row r="66" spans="3:15" ht="15.6" thickBot="1">
      <c r="C66" s="183" t="s">
        <v>80</v>
      </c>
      <c r="D66" s="185"/>
      <c r="E66" s="184" t="s">
        <v>485</v>
      </c>
      <c r="F66" s="185" t="s">
        <v>64</v>
      </c>
      <c r="G66" s="185"/>
      <c r="H66" s="224"/>
      <c r="I66" s="224"/>
      <c r="J66" s="224"/>
      <c r="K66" s="224"/>
      <c r="L66" s="218">
        <v>1029094200</v>
      </c>
      <c r="M66" s="217">
        <v>2536978053</v>
      </c>
      <c r="N66" s="228">
        <v>966139417</v>
      </c>
      <c r="O66" s="478">
        <v>-473463272</v>
      </c>
    </row>
    <row r="67" spans="3:15">
      <c r="C67" s="212" t="s">
        <v>81</v>
      </c>
    </row>
    <row r="68" spans="3:15">
      <c r="C68" s="48" t="s">
        <v>82</v>
      </c>
      <c r="D68" s="179"/>
      <c r="E68" s="191" t="s">
        <v>475</v>
      </c>
      <c r="F68" s="179" t="s">
        <v>498</v>
      </c>
      <c r="G68" s="179"/>
      <c r="H68" s="223"/>
      <c r="I68" s="223"/>
      <c r="J68" s="223"/>
      <c r="K68" s="223"/>
      <c r="L68" s="220">
        <f>ROUND(L62/L61*100,2)</f>
        <v>82.07</v>
      </c>
      <c r="M68" s="219">
        <f>ROUND(M62/M61*100,2)</f>
        <v>80.55</v>
      </c>
      <c r="N68" s="220">
        <f>ROUND(N62/N61*100,2)</f>
        <v>80.97</v>
      </c>
      <c r="O68" s="219">
        <f>ROUND(O62/O61*100,2)</f>
        <v>81.61</v>
      </c>
    </row>
    <row r="69" spans="3:15">
      <c r="C69" s="48" t="s">
        <v>83</v>
      </c>
      <c r="D69" s="179"/>
      <c r="E69" s="191" t="s">
        <v>475</v>
      </c>
      <c r="F69" s="179" t="s">
        <v>499</v>
      </c>
      <c r="G69" s="179"/>
      <c r="H69" s="223"/>
      <c r="I69" s="223"/>
      <c r="J69" s="223"/>
      <c r="K69" s="223"/>
      <c r="L69" s="220">
        <f>ROUND(L63/L61*100,2)</f>
        <v>68.680000000000007</v>
      </c>
      <c r="M69" s="219">
        <f>ROUND(M63/M61*100,2)</f>
        <v>68.09</v>
      </c>
      <c r="N69" s="220">
        <f>ROUND(N63/N61*100,2)</f>
        <v>74.16</v>
      </c>
      <c r="O69" s="219">
        <f>ROUND(O63/O61*100,2)</f>
        <v>80.290000000000006</v>
      </c>
    </row>
    <row r="70" spans="3:15">
      <c r="C70" s="48" t="s">
        <v>84</v>
      </c>
      <c r="D70" s="179"/>
      <c r="E70" s="191" t="s">
        <v>475</v>
      </c>
      <c r="F70" s="179" t="s">
        <v>500</v>
      </c>
      <c r="G70" s="179"/>
      <c r="H70" s="223"/>
      <c r="I70" s="223"/>
      <c r="J70" s="223"/>
      <c r="K70" s="223"/>
      <c r="L70" s="220">
        <f>ROUND(L64/L61*100,2)</f>
        <v>13.39</v>
      </c>
      <c r="M70" s="219">
        <f>ROUND(M64/M61*100,2)</f>
        <v>12.46</v>
      </c>
      <c r="N70" s="220">
        <f>ROUND(N64/N61*100,2)</f>
        <v>6.81</v>
      </c>
      <c r="O70" s="219">
        <f>ROUND(O64/O61*100,2)</f>
        <v>1.31</v>
      </c>
    </row>
    <row r="71" spans="3:15">
      <c r="C71" s="48" t="s">
        <v>85</v>
      </c>
      <c r="D71" s="179"/>
      <c r="E71" s="191" t="s">
        <v>475</v>
      </c>
      <c r="F71" s="179" t="s">
        <v>501</v>
      </c>
      <c r="G71" s="179"/>
      <c r="H71" s="223"/>
      <c r="I71" s="223"/>
      <c r="J71" s="223"/>
      <c r="K71" s="223"/>
      <c r="L71" s="220">
        <f>ROUND(L65/L61*100,2)</f>
        <v>17.53</v>
      </c>
      <c r="M71" s="219">
        <f>ROUND(M65/M61*100,2)</f>
        <v>11.23</v>
      </c>
      <c r="N71" s="220">
        <f>ROUND(N65/N61*100,2)</f>
        <v>9.7100000000000009</v>
      </c>
      <c r="O71" s="219">
        <f>ROUND(O65/O61*100,2)</f>
        <v>3.97</v>
      </c>
    </row>
    <row r="72" spans="3:15" ht="15.6" thickBot="1">
      <c r="C72" s="51" t="s">
        <v>86</v>
      </c>
      <c r="D72" s="185"/>
      <c r="E72" s="184" t="s">
        <v>475</v>
      </c>
      <c r="F72" s="185" t="s">
        <v>502</v>
      </c>
      <c r="G72" s="185"/>
      <c r="H72" s="224"/>
      <c r="I72" s="224"/>
      <c r="J72" s="224"/>
      <c r="K72" s="224"/>
      <c r="L72" s="222">
        <f>ROUND(L66/L61*100,2)</f>
        <v>10.61</v>
      </c>
      <c r="M72" s="221">
        <f>ROUND(M66/M61*100,2)</f>
        <v>18.91</v>
      </c>
      <c r="N72" s="222">
        <f>ROUND(N66/N61*100,2)</f>
        <v>7.14</v>
      </c>
      <c r="O72" s="221">
        <f>ROUND(O66/O61*100,2)</f>
        <v>-3.73</v>
      </c>
    </row>
    <row r="73" spans="3:15">
      <c r="C73" s="212" t="s">
        <v>87</v>
      </c>
    </row>
    <row r="74" spans="3:15">
      <c r="C74" s="48" t="s">
        <v>88</v>
      </c>
      <c r="D74" s="179"/>
      <c r="E74" s="191" t="s">
        <v>475</v>
      </c>
      <c r="F74" s="179" t="s">
        <v>503</v>
      </c>
      <c r="G74" s="179"/>
      <c r="H74" s="223"/>
      <c r="I74" s="223"/>
      <c r="J74" s="223"/>
      <c r="K74" s="223"/>
      <c r="L74" s="223"/>
      <c r="M74" s="219">
        <f>ROUND((M61-L61)/L61*100,2)</f>
        <v>38.340000000000003</v>
      </c>
      <c r="N74" s="220">
        <f>ROUND((N61-M61)/M61*100,2)</f>
        <v>0.81</v>
      </c>
      <c r="O74" s="219">
        <f>ROUND((O61-N61)/N61*100,2)</f>
        <v>-6.21</v>
      </c>
    </row>
    <row r="75" spans="3:15">
      <c r="C75" s="48" t="s">
        <v>89</v>
      </c>
      <c r="D75" s="179"/>
      <c r="E75" s="191" t="s">
        <v>475</v>
      </c>
      <c r="F75" s="179" t="s">
        <v>504</v>
      </c>
      <c r="G75" s="179"/>
      <c r="H75" s="223"/>
      <c r="I75" s="223"/>
      <c r="J75" s="223"/>
      <c r="K75" s="223"/>
      <c r="L75" s="223"/>
      <c r="M75" s="219">
        <f t="shared" ref="M75:O77" si="7">ROUND((M64-L64)/L64*100,2)</f>
        <v>28.66</v>
      </c>
      <c r="N75" s="220">
        <f t="shared" si="7"/>
        <v>-44.85</v>
      </c>
      <c r="O75" s="219">
        <f t="shared" si="7"/>
        <v>-81.94</v>
      </c>
    </row>
    <row r="76" spans="3:15">
      <c r="C76" s="48" t="s">
        <v>90</v>
      </c>
      <c r="D76" s="179"/>
      <c r="E76" s="191" t="s">
        <v>475</v>
      </c>
      <c r="F76" s="179" t="s">
        <v>505</v>
      </c>
      <c r="G76" s="179"/>
      <c r="H76" s="223"/>
      <c r="I76" s="223"/>
      <c r="J76" s="223"/>
      <c r="K76" s="223"/>
      <c r="L76" s="223"/>
      <c r="M76" s="219">
        <f t="shared" si="7"/>
        <v>-11.36</v>
      </c>
      <c r="N76" s="220">
        <f t="shared" si="7"/>
        <v>-12.85</v>
      </c>
      <c r="O76" s="219">
        <f t="shared" si="7"/>
        <v>-61.62</v>
      </c>
    </row>
    <row r="77" spans="3:15" ht="30.6" thickBot="1">
      <c r="C77" s="51" t="s">
        <v>91</v>
      </c>
      <c r="D77" s="185"/>
      <c r="E77" s="184" t="s">
        <v>475</v>
      </c>
      <c r="F77" s="185" t="s">
        <v>506</v>
      </c>
      <c r="G77" s="185"/>
      <c r="H77" s="224"/>
      <c r="I77" s="224"/>
      <c r="J77" s="224"/>
      <c r="K77" s="224"/>
      <c r="L77" s="224"/>
      <c r="M77" s="221">
        <f t="shared" si="7"/>
        <v>146.53</v>
      </c>
      <c r="N77" s="222">
        <f t="shared" si="7"/>
        <v>-61.92</v>
      </c>
      <c r="O77" s="221">
        <f t="shared" si="7"/>
        <v>-149.01</v>
      </c>
    </row>
    <row r="79" spans="3:15">
      <c r="C79" s="1" t="s">
        <v>515</v>
      </c>
    </row>
    <row r="80" spans="3:15">
      <c r="C80" s="485"/>
      <c r="D80" s="186"/>
      <c r="E80" s="186"/>
      <c r="F80" s="186"/>
      <c r="G80" s="186"/>
      <c r="H80" s="5" t="s">
        <v>73</v>
      </c>
      <c r="I80" s="5" t="s">
        <v>44</v>
      </c>
      <c r="J80" s="5" t="s">
        <v>45</v>
      </c>
      <c r="K80" s="5" t="s">
        <v>46</v>
      </c>
      <c r="L80" s="5" t="s">
        <v>47</v>
      </c>
      <c r="M80" s="5" t="s">
        <v>48</v>
      </c>
      <c r="N80" s="5" t="s">
        <v>766</v>
      </c>
      <c r="O80" s="5" t="s">
        <v>834</v>
      </c>
    </row>
    <row r="81" spans="3:15" ht="15.6" thickBot="1">
      <c r="C81" s="515"/>
      <c r="D81" s="192"/>
      <c r="E81" s="192"/>
      <c r="F81" s="192"/>
      <c r="G81" s="192"/>
      <c r="H81" s="192" t="s">
        <v>74</v>
      </c>
      <c r="I81" s="192" t="s">
        <v>49</v>
      </c>
      <c r="J81" s="192" t="s">
        <v>19</v>
      </c>
      <c r="K81" s="192" t="s">
        <v>50</v>
      </c>
      <c r="L81" s="192" t="s">
        <v>21</v>
      </c>
      <c r="M81" s="192" t="s">
        <v>22</v>
      </c>
      <c r="N81" s="192" t="s">
        <v>795</v>
      </c>
      <c r="O81" s="192" t="s">
        <v>839</v>
      </c>
    </row>
    <row r="82" spans="3:15">
      <c r="C82" s="182" t="s">
        <v>75</v>
      </c>
      <c r="E82" s="189" t="s">
        <v>485</v>
      </c>
      <c r="F82" s="1" t="s">
        <v>514</v>
      </c>
      <c r="H82" s="225">
        <v>41501338265</v>
      </c>
      <c r="I82" s="213">
        <v>41857486879</v>
      </c>
      <c r="J82" s="214">
        <v>37304590733</v>
      </c>
      <c r="K82" s="213">
        <v>49020592952</v>
      </c>
      <c r="L82" s="226"/>
      <c r="M82" s="226"/>
      <c r="N82" s="226"/>
      <c r="O82" s="226"/>
    </row>
    <row r="83" spans="3:15">
      <c r="C83" s="190" t="s">
        <v>77</v>
      </c>
      <c r="D83" s="179"/>
      <c r="E83" s="191" t="s">
        <v>485</v>
      </c>
      <c r="F83" s="179" t="s">
        <v>497</v>
      </c>
      <c r="G83" s="179"/>
      <c r="H83" s="227">
        <v>7173440239</v>
      </c>
      <c r="I83" s="215">
        <v>7225702048</v>
      </c>
      <c r="J83" s="216">
        <v>6504467727</v>
      </c>
      <c r="K83" s="215">
        <v>8767430578</v>
      </c>
      <c r="L83" s="223"/>
      <c r="M83" s="223"/>
      <c r="N83" s="223"/>
      <c r="O83" s="223"/>
    </row>
    <row r="84" spans="3:15">
      <c r="C84" s="190" t="s">
        <v>112</v>
      </c>
      <c r="D84" s="179"/>
      <c r="E84" s="191" t="s">
        <v>485</v>
      </c>
      <c r="F84" s="179" t="s">
        <v>113</v>
      </c>
      <c r="G84" s="179"/>
      <c r="H84" s="227">
        <v>6874093462</v>
      </c>
      <c r="I84" s="215">
        <v>6503133777</v>
      </c>
      <c r="J84" s="216">
        <v>6307353098</v>
      </c>
      <c r="K84" s="215">
        <v>7141337611</v>
      </c>
      <c r="L84" s="223"/>
      <c r="M84" s="223"/>
      <c r="N84" s="223"/>
      <c r="O84" s="223"/>
    </row>
    <row r="85" spans="3:15">
      <c r="C85" s="190" t="s">
        <v>79</v>
      </c>
      <c r="D85" s="179"/>
      <c r="E85" s="191" t="s">
        <v>485</v>
      </c>
      <c r="F85" s="179" t="s">
        <v>103</v>
      </c>
      <c r="G85" s="179"/>
      <c r="H85" s="227">
        <v>299346777</v>
      </c>
      <c r="I85" s="215">
        <v>722568271</v>
      </c>
      <c r="J85" s="216">
        <v>197114629</v>
      </c>
      <c r="K85" s="215">
        <v>1626092967</v>
      </c>
      <c r="L85" s="223"/>
      <c r="M85" s="223"/>
      <c r="N85" s="223"/>
      <c r="O85" s="223"/>
    </row>
    <row r="86" spans="3:15">
      <c r="C86" s="190" t="s">
        <v>60</v>
      </c>
      <c r="D86" s="179"/>
      <c r="E86" s="191" t="s">
        <v>485</v>
      </c>
      <c r="F86" s="179" t="s">
        <v>61</v>
      </c>
      <c r="G86" s="179"/>
      <c r="H86" s="227">
        <v>575959726</v>
      </c>
      <c r="I86" s="215">
        <v>903588492</v>
      </c>
      <c r="J86" s="216">
        <v>406857511</v>
      </c>
      <c r="K86" s="215">
        <v>1866195181</v>
      </c>
      <c r="L86" s="223"/>
      <c r="M86" s="223"/>
      <c r="N86" s="223"/>
      <c r="O86" s="223"/>
    </row>
    <row r="87" spans="3:15" ht="15.6" thickBot="1">
      <c r="C87" s="183" t="s">
        <v>80</v>
      </c>
      <c r="D87" s="185"/>
      <c r="E87" s="184" t="s">
        <v>485</v>
      </c>
      <c r="F87" s="185" t="s">
        <v>64</v>
      </c>
      <c r="G87" s="185"/>
      <c r="H87" s="228">
        <v>9977289</v>
      </c>
      <c r="I87" s="217">
        <v>738756403</v>
      </c>
      <c r="J87" s="218">
        <v>164720234</v>
      </c>
      <c r="K87" s="217">
        <v>1422209837</v>
      </c>
      <c r="L87" s="224"/>
      <c r="M87" s="224"/>
      <c r="N87" s="224"/>
      <c r="O87" s="224"/>
    </row>
    <row r="88" spans="3:15">
      <c r="C88" s="212" t="s">
        <v>81</v>
      </c>
    </row>
    <row r="89" spans="3:15">
      <c r="C89" s="48" t="s">
        <v>82</v>
      </c>
      <c r="D89" s="179"/>
      <c r="E89" s="191" t="s">
        <v>475</v>
      </c>
      <c r="F89" s="179" t="s">
        <v>498</v>
      </c>
      <c r="G89" s="179"/>
      <c r="H89" s="223"/>
      <c r="I89" s="219">
        <f>ROUND(I83/I82*100,2)</f>
        <v>17.260000000000002</v>
      </c>
      <c r="J89" s="220">
        <f>ROUND(J83/J82*100,2)</f>
        <v>17.440000000000001</v>
      </c>
      <c r="K89" s="219">
        <f>ROUND(K83/K82*100,2)</f>
        <v>17.89</v>
      </c>
      <c r="L89" s="223"/>
      <c r="M89" s="223"/>
      <c r="N89" s="223"/>
      <c r="O89" s="223"/>
    </row>
    <row r="90" spans="3:15" ht="14.55" customHeight="1">
      <c r="C90" s="48" t="s">
        <v>83</v>
      </c>
      <c r="D90" s="179"/>
      <c r="E90" s="191" t="s">
        <v>475</v>
      </c>
      <c r="F90" s="179" t="s">
        <v>499</v>
      </c>
      <c r="G90" s="179"/>
      <c r="H90" s="223"/>
      <c r="I90" s="219">
        <f>ROUND(I84/I82*100,2)</f>
        <v>15.54</v>
      </c>
      <c r="J90" s="220">
        <f>ROUND(J84/J82*100,2)</f>
        <v>16.91</v>
      </c>
      <c r="K90" s="219">
        <f>ROUND(K84/K82*100,2)</f>
        <v>14.57</v>
      </c>
      <c r="L90" s="223"/>
      <c r="M90" s="223"/>
      <c r="N90" s="223"/>
      <c r="O90" s="223"/>
    </row>
    <row r="91" spans="3:15">
      <c r="C91" s="48" t="s">
        <v>84</v>
      </c>
      <c r="D91" s="179"/>
      <c r="E91" s="191" t="s">
        <v>475</v>
      </c>
      <c r="F91" s="179" t="s">
        <v>500</v>
      </c>
      <c r="G91" s="179"/>
      <c r="H91" s="223"/>
      <c r="I91" s="219">
        <f>ROUND(I85/I82*100,2)</f>
        <v>1.73</v>
      </c>
      <c r="J91" s="220">
        <f>ROUND(J85/J82*100,2)</f>
        <v>0.53</v>
      </c>
      <c r="K91" s="219">
        <f>ROUND(K85/K82*100,2)</f>
        <v>3.32</v>
      </c>
      <c r="L91" s="223"/>
      <c r="M91" s="223"/>
      <c r="N91" s="223"/>
      <c r="O91" s="223"/>
    </row>
    <row r="92" spans="3:15">
      <c r="C92" s="48" t="s">
        <v>85</v>
      </c>
      <c r="D92" s="179"/>
      <c r="E92" s="191" t="s">
        <v>475</v>
      </c>
      <c r="F92" s="179" t="s">
        <v>501</v>
      </c>
      <c r="G92" s="179"/>
      <c r="H92" s="223"/>
      <c r="I92" s="219">
        <f>ROUND(I86/I82*100,2)</f>
        <v>2.16</v>
      </c>
      <c r="J92" s="220">
        <f>ROUND(J86/J82*100,2)</f>
        <v>1.0900000000000001</v>
      </c>
      <c r="K92" s="219">
        <f>ROUND(K86/K82*100,2)</f>
        <v>3.81</v>
      </c>
      <c r="L92" s="223"/>
      <c r="M92" s="223"/>
      <c r="N92" s="223"/>
      <c r="O92" s="223"/>
    </row>
    <row r="93" spans="3:15" ht="15.6" thickBot="1">
      <c r="C93" s="51" t="s">
        <v>86</v>
      </c>
      <c r="D93" s="185"/>
      <c r="E93" s="184" t="s">
        <v>475</v>
      </c>
      <c r="F93" s="185" t="s">
        <v>502</v>
      </c>
      <c r="G93" s="185"/>
      <c r="H93" s="224"/>
      <c r="I93" s="221">
        <f>ROUND(I87/I82*100,2)</f>
        <v>1.76</v>
      </c>
      <c r="J93" s="222">
        <f>ROUND(J87/J82*100,2)</f>
        <v>0.44</v>
      </c>
      <c r="K93" s="221">
        <f>ROUND(K87/K82*100,2)</f>
        <v>2.9</v>
      </c>
      <c r="L93" s="224"/>
      <c r="M93" s="224"/>
      <c r="N93" s="224"/>
      <c r="O93" s="224"/>
    </row>
    <row r="94" spans="3:15">
      <c r="C94" s="212" t="s">
        <v>87</v>
      </c>
    </row>
    <row r="95" spans="3:15">
      <c r="C95" s="48" t="s">
        <v>88</v>
      </c>
      <c r="D95" s="179"/>
      <c r="E95" s="191" t="s">
        <v>475</v>
      </c>
      <c r="F95" s="179" t="s">
        <v>503</v>
      </c>
      <c r="G95" s="179"/>
      <c r="H95" s="223"/>
      <c r="I95" s="219">
        <f>ROUND((I82-H82)/H82*100,2)</f>
        <v>0.86</v>
      </c>
      <c r="J95" s="220">
        <f>ROUND((J82-I82)/I82*100,2)</f>
        <v>-10.88</v>
      </c>
      <c r="K95" s="219">
        <f>ROUND((K82-J82)/J82*100,2)</f>
        <v>31.41</v>
      </c>
      <c r="L95" s="223"/>
      <c r="M95" s="223"/>
      <c r="N95" s="223"/>
      <c r="O95" s="223"/>
    </row>
    <row r="96" spans="3:15">
      <c r="C96" s="48" t="s">
        <v>89</v>
      </c>
      <c r="D96" s="179"/>
      <c r="E96" s="191" t="s">
        <v>475</v>
      </c>
      <c r="F96" s="179" t="s">
        <v>504</v>
      </c>
      <c r="G96" s="179"/>
      <c r="H96" s="223"/>
      <c r="I96" s="219">
        <f t="shared" ref="I96:K98" si="8">ROUND((I85-H85)/H85*100,2)</f>
        <v>141.38</v>
      </c>
      <c r="J96" s="220">
        <f t="shared" si="8"/>
        <v>-72.72</v>
      </c>
      <c r="K96" s="219">
        <f t="shared" si="8"/>
        <v>724.95</v>
      </c>
      <c r="L96" s="223"/>
      <c r="M96" s="223"/>
      <c r="N96" s="223"/>
      <c r="O96" s="223"/>
    </row>
    <row r="97" spans="2:15">
      <c r="C97" s="48" t="s">
        <v>90</v>
      </c>
      <c r="D97" s="179"/>
      <c r="E97" s="191" t="s">
        <v>475</v>
      </c>
      <c r="F97" s="179" t="s">
        <v>505</v>
      </c>
      <c r="G97" s="179"/>
      <c r="H97" s="223"/>
      <c r="I97" s="219">
        <f t="shared" si="8"/>
        <v>56.88</v>
      </c>
      <c r="J97" s="330">
        <f t="shared" si="8"/>
        <v>-54.97</v>
      </c>
      <c r="K97" s="219">
        <f t="shared" si="8"/>
        <v>358.69</v>
      </c>
      <c r="L97" s="223"/>
      <c r="M97" s="223"/>
      <c r="N97" s="223"/>
      <c r="O97" s="223"/>
    </row>
    <row r="98" spans="2:15" ht="30.6" thickBot="1">
      <c r="C98" s="51" t="s">
        <v>91</v>
      </c>
      <c r="D98" s="185"/>
      <c r="E98" s="184" t="s">
        <v>475</v>
      </c>
      <c r="F98" s="185" t="s">
        <v>506</v>
      </c>
      <c r="G98" s="185"/>
      <c r="H98" s="224"/>
      <c r="I98" s="221">
        <f t="shared" si="8"/>
        <v>7304.38</v>
      </c>
      <c r="J98" s="332">
        <f t="shared" si="8"/>
        <v>-77.7</v>
      </c>
      <c r="K98" s="221">
        <f t="shared" si="8"/>
        <v>763.41</v>
      </c>
      <c r="L98" s="224"/>
      <c r="M98" s="224"/>
      <c r="N98" s="224"/>
      <c r="O98" s="224"/>
    </row>
    <row r="103" spans="2:15" ht="19.2">
      <c r="B103" s="147"/>
      <c r="C103" s="1" t="s">
        <v>691</v>
      </c>
    </row>
    <row r="104" spans="2:15">
      <c r="C104" s="1" t="s">
        <v>692</v>
      </c>
      <c r="I104" s="189"/>
      <c r="J104" s="189"/>
      <c r="K104" s="189"/>
      <c r="L104" s="54"/>
      <c r="M104" s="54"/>
      <c r="N104" s="54"/>
      <c r="O104" s="54"/>
    </row>
    <row r="105" spans="2:15">
      <c r="E105" s="189"/>
      <c r="F105" s="189"/>
      <c r="G105" s="189"/>
      <c r="H105" s="189"/>
      <c r="I105" s="189"/>
      <c r="J105" s="189"/>
      <c r="K105" s="189"/>
      <c r="L105" s="189"/>
    </row>
    <row r="106" spans="2:15" ht="17.399999999999999">
      <c r="B106" s="81"/>
      <c r="C106" s="1" t="s">
        <v>705</v>
      </c>
      <c r="D106" s="189"/>
      <c r="E106" s="189"/>
      <c r="F106" s="189"/>
      <c r="G106" s="189"/>
      <c r="H106" s="189"/>
      <c r="I106" s="189"/>
      <c r="J106" s="189"/>
      <c r="K106" s="189"/>
      <c r="L106" s="189"/>
    </row>
    <row r="107" spans="2:15">
      <c r="B107" s="46"/>
      <c r="C107" s="1" t="s">
        <v>706</v>
      </c>
      <c r="E107" s="238"/>
      <c r="F107" s="238"/>
      <c r="G107" s="238"/>
      <c r="H107" s="238"/>
      <c r="I107" s="238"/>
      <c r="J107" s="238"/>
      <c r="K107" s="238"/>
      <c r="L107" s="238"/>
    </row>
    <row r="108" spans="2:15">
      <c r="C108" s="46"/>
      <c r="D108" s="239"/>
      <c r="E108" s="238"/>
      <c r="F108" s="238"/>
      <c r="G108" s="238"/>
      <c r="H108" s="238"/>
      <c r="I108" s="238"/>
      <c r="J108" s="238"/>
      <c r="K108" s="238"/>
      <c r="L108" s="238"/>
    </row>
    <row r="109" spans="2:15">
      <c r="D109" s="239"/>
      <c r="E109" s="238"/>
      <c r="F109" s="238"/>
      <c r="G109" s="238"/>
      <c r="H109" s="238"/>
      <c r="I109" s="238"/>
      <c r="J109" s="238"/>
      <c r="K109" s="238"/>
      <c r="L109" s="238"/>
    </row>
    <row r="110" spans="2:15">
      <c r="D110" s="239"/>
      <c r="E110" s="238"/>
      <c r="F110" s="238"/>
      <c r="G110" s="238"/>
      <c r="H110" s="238"/>
      <c r="I110" s="238"/>
      <c r="J110" s="238"/>
      <c r="K110" s="238"/>
      <c r="L110" s="238"/>
    </row>
    <row r="111" spans="2:15">
      <c r="C111" s="46"/>
      <c r="E111" s="238"/>
      <c r="F111" s="238"/>
      <c r="G111" s="238"/>
      <c r="H111" s="238"/>
      <c r="I111" s="238"/>
      <c r="J111" s="238"/>
      <c r="K111" s="238"/>
      <c r="L111" s="238"/>
    </row>
    <row r="112" spans="2:15">
      <c r="B112" s="46"/>
      <c r="C112" s="46"/>
      <c r="E112" s="238"/>
      <c r="F112" s="238"/>
      <c r="G112" s="238"/>
      <c r="H112" s="238"/>
      <c r="I112" s="238"/>
      <c r="J112" s="238"/>
      <c r="K112" s="238"/>
      <c r="L112" s="238"/>
    </row>
    <row r="113" spans="1:12">
      <c r="C113" s="46"/>
      <c r="E113" s="238"/>
      <c r="F113" s="238"/>
      <c r="G113" s="238"/>
      <c r="H113" s="238"/>
      <c r="I113" s="238"/>
      <c r="J113" s="238"/>
      <c r="K113" s="238"/>
      <c r="L113" s="238"/>
    </row>
    <row r="114" spans="1:12">
      <c r="C114" s="46"/>
      <c r="E114" s="238"/>
      <c r="F114" s="238"/>
      <c r="G114" s="238"/>
      <c r="H114" s="238"/>
      <c r="I114" s="238"/>
      <c r="J114" s="238"/>
      <c r="K114" s="238"/>
      <c r="L114" s="238"/>
    </row>
    <row r="115" spans="1:12">
      <c r="C115" s="46"/>
      <c r="D115" s="46"/>
      <c r="E115" s="238"/>
      <c r="F115" s="238"/>
      <c r="G115" s="238"/>
      <c r="H115" s="238"/>
      <c r="I115" s="238"/>
      <c r="J115" s="238"/>
      <c r="K115" s="238"/>
      <c r="L115" s="238"/>
    </row>
    <row r="116" spans="1:12">
      <c r="C116" s="46"/>
      <c r="D116" s="46"/>
      <c r="E116" s="238"/>
      <c r="F116" s="238"/>
      <c r="G116" s="238"/>
      <c r="H116" s="238"/>
      <c r="I116" s="238"/>
      <c r="J116" s="238"/>
      <c r="K116" s="238"/>
      <c r="L116" s="238"/>
    </row>
    <row r="118" spans="1:12">
      <c r="A118" s="54"/>
    </row>
    <row r="119" spans="1:12">
      <c r="A119" s="54"/>
    </row>
  </sheetData>
  <mergeCells count="6">
    <mergeCell ref="C80:C81"/>
    <mergeCell ref="C59:C60"/>
    <mergeCell ref="C8:C9"/>
    <mergeCell ref="C21:C22"/>
    <mergeCell ref="C29:C30"/>
    <mergeCell ref="C39:C40"/>
  </mergeCells>
  <phoneticPr fontId="3"/>
  <hyperlinks>
    <hyperlink ref="B48" r:id="rId1" xr:uid="{E32757D4-6D72-471C-9028-9F9082067F83}"/>
    <hyperlink ref="B45" r:id="rId2" xr:uid="{C2467FB8-971A-4F86-AF11-377F84A7281F}"/>
  </hyperlinks>
  <printOptions horizontalCentered="1"/>
  <pageMargins left="0.23622047244094491" right="0.23622047244094491" top="0.74803149606299213" bottom="0.74803149606299213" header="0.31496062992125984" footer="0.31496062992125984"/>
  <pageSetup paperSize="9" scale="43" orientation="portrait" r:id="rId3"/>
  <drawing r:id="rId4"/>
  <legacy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B944A-BD21-4689-9573-61AF9AE7A0BC}">
  <dimension ref="A2:B20"/>
  <sheetViews>
    <sheetView workbookViewId="0">
      <selection activeCell="U77" sqref="U77"/>
    </sheetView>
  </sheetViews>
  <sheetFormatPr defaultRowHeight="18"/>
  <sheetData>
    <row r="2" spans="1:2">
      <c r="B2" t="s">
        <v>728</v>
      </c>
    </row>
    <row r="3" spans="1:2">
      <c r="A3" s="57" t="s">
        <v>723</v>
      </c>
      <c r="B3" t="s">
        <v>729</v>
      </c>
    </row>
    <row r="4" spans="1:2">
      <c r="A4" s="57" t="s">
        <v>724</v>
      </c>
      <c r="B4" t="s">
        <v>730</v>
      </c>
    </row>
    <row r="5" spans="1:2">
      <c r="A5" s="57" t="s">
        <v>725</v>
      </c>
      <c r="B5" t="s">
        <v>735</v>
      </c>
    </row>
    <row r="6" spans="1:2">
      <c r="A6" s="57" t="s">
        <v>726</v>
      </c>
      <c r="B6" t="s">
        <v>731</v>
      </c>
    </row>
    <row r="7" spans="1:2">
      <c r="A7" s="57" t="s">
        <v>727</v>
      </c>
      <c r="B7" t="s">
        <v>761</v>
      </c>
    </row>
    <row r="8" spans="1:2">
      <c r="A8" s="57" t="s">
        <v>732</v>
      </c>
      <c r="B8" t="s">
        <v>733</v>
      </c>
    </row>
    <row r="9" spans="1:2">
      <c r="A9" s="57"/>
    </row>
    <row r="10" spans="1:2">
      <c r="A10" s="57"/>
      <c r="B10" t="s">
        <v>734</v>
      </c>
    </row>
    <row r="11" spans="1:2">
      <c r="A11" s="57"/>
      <c r="B11" t="s">
        <v>736</v>
      </c>
    </row>
    <row r="12" spans="1:2">
      <c r="A12" s="57"/>
    </row>
    <row r="16" spans="1:2">
      <c r="A16" s="57"/>
    </row>
    <row r="17" spans="1:1">
      <c r="A17" s="57"/>
    </row>
    <row r="18" spans="1:1">
      <c r="A18" s="57"/>
    </row>
    <row r="19" spans="1:1">
      <c r="A19" s="57"/>
    </row>
    <row r="20" spans="1:1">
      <c r="A20" s="57"/>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6B6D4-C734-455E-8BE5-B01028B53926}">
  <sheetPr>
    <pageSetUpPr fitToPage="1"/>
  </sheetPr>
  <dimension ref="A1:Z1000"/>
  <sheetViews>
    <sheetView showGridLines="0" workbookViewId="0"/>
  </sheetViews>
  <sheetFormatPr defaultColWidth="13.19921875" defaultRowHeight="15" customHeight="1"/>
  <cols>
    <col min="1" max="26" width="8.19921875" style="61" customWidth="1"/>
    <col min="27" max="16384" width="13.19921875" style="61"/>
  </cols>
  <sheetData>
    <row r="1" spans="1:26" ht="27.75" customHeight="1">
      <c r="A1" s="58"/>
      <c r="B1" s="59"/>
      <c r="C1" s="59"/>
      <c r="D1" s="59"/>
      <c r="E1" s="59"/>
      <c r="F1" s="59"/>
      <c r="G1" s="59"/>
      <c r="H1" s="59"/>
      <c r="I1" s="59"/>
      <c r="J1" s="59"/>
      <c r="K1" s="59"/>
      <c r="L1" s="58"/>
      <c r="M1" s="58"/>
      <c r="N1" s="58"/>
      <c r="O1" s="58"/>
      <c r="P1" s="60"/>
      <c r="Q1" s="60"/>
      <c r="R1" s="60"/>
      <c r="S1" s="60"/>
      <c r="T1" s="60"/>
      <c r="U1" s="60"/>
      <c r="V1" s="60"/>
      <c r="W1" s="60"/>
      <c r="X1" s="60"/>
      <c r="Y1" s="60"/>
      <c r="Z1" s="60"/>
    </row>
    <row r="2" spans="1:26" ht="27.75" customHeight="1">
      <c r="A2" s="58"/>
      <c r="B2" s="59"/>
      <c r="C2" s="59"/>
      <c r="D2" s="59"/>
      <c r="E2" s="59"/>
      <c r="F2" s="59"/>
      <c r="G2" s="59"/>
      <c r="H2" s="59"/>
      <c r="I2" s="59"/>
      <c r="J2" s="59"/>
      <c r="K2" s="59"/>
      <c r="L2" s="58"/>
      <c r="M2" s="58"/>
      <c r="N2" s="58"/>
      <c r="O2" s="58"/>
      <c r="P2" s="60"/>
      <c r="Q2" s="60"/>
      <c r="R2" s="60"/>
      <c r="S2" s="60"/>
      <c r="T2" s="60"/>
      <c r="U2" s="60"/>
      <c r="V2" s="60"/>
      <c r="W2" s="60"/>
      <c r="X2" s="60"/>
      <c r="Y2" s="60"/>
      <c r="Z2" s="60"/>
    </row>
    <row r="3" spans="1:26" ht="27.75" customHeight="1">
      <c r="A3" s="58"/>
      <c r="B3" s="58"/>
      <c r="C3" s="62"/>
      <c r="D3" s="62"/>
      <c r="E3" s="62"/>
      <c r="F3" s="62"/>
      <c r="G3" s="62"/>
      <c r="H3" s="62"/>
      <c r="I3" s="62"/>
      <c r="J3" s="62"/>
      <c r="K3" s="62"/>
      <c r="L3" s="62"/>
      <c r="M3" s="62"/>
      <c r="N3" s="62"/>
      <c r="O3" s="62"/>
      <c r="P3" s="60"/>
      <c r="Q3" s="60"/>
      <c r="R3" s="60"/>
      <c r="S3" s="60"/>
      <c r="T3" s="60"/>
      <c r="U3" s="60"/>
      <c r="V3" s="60"/>
      <c r="W3" s="60"/>
      <c r="X3" s="60"/>
      <c r="Y3" s="60"/>
      <c r="Z3" s="60"/>
    </row>
    <row r="4" spans="1:26" ht="27.75" customHeight="1">
      <c r="A4" s="58"/>
      <c r="B4" s="59"/>
      <c r="C4" s="59"/>
      <c r="D4" s="59"/>
      <c r="E4" s="63"/>
      <c r="F4" s="59"/>
      <c r="G4" s="58"/>
      <c r="H4" s="64"/>
      <c r="I4" s="59"/>
      <c r="J4" s="59"/>
      <c r="K4" s="59"/>
      <c r="L4" s="58"/>
      <c r="M4" s="58"/>
      <c r="N4" s="58"/>
      <c r="O4" s="58"/>
      <c r="P4" s="60"/>
      <c r="Q4" s="60"/>
      <c r="R4" s="60"/>
      <c r="S4" s="60"/>
      <c r="T4" s="60"/>
      <c r="U4" s="60"/>
      <c r="V4" s="60"/>
      <c r="W4" s="60"/>
      <c r="X4" s="60"/>
      <c r="Y4" s="60"/>
      <c r="Z4" s="60"/>
    </row>
    <row r="5" spans="1:26" ht="27.75" customHeight="1">
      <c r="A5" s="58"/>
      <c r="B5" s="59"/>
      <c r="C5" s="59"/>
      <c r="D5" s="59"/>
      <c r="E5" s="59"/>
      <c r="F5" s="59"/>
      <c r="G5" s="59"/>
      <c r="H5" s="59"/>
      <c r="I5" s="59"/>
      <c r="J5" s="59"/>
      <c r="K5" s="59"/>
      <c r="L5" s="58"/>
      <c r="M5" s="58"/>
      <c r="N5" s="58"/>
      <c r="O5" s="58"/>
      <c r="P5" s="60"/>
      <c r="Q5" s="60"/>
      <c r="R5" s="60"/>
      <c r="S5" s="60"/>
      <c r="T5" s="60"/>
      <c r="U5" s="60"/>
      <c r="V5" s="60"/>
      <c r="W5" s="60"/>
      <c r="X5" s="60"/>
      <c r="Y5" s="60"/>
      <c r="Z5" s="60"/>
    </row>
    <row r="6" spans="1:26" ht="27.75" customHeight="1">
      <c r="A6" s="58"/>
      <c r="B6" s="58"/>
      <c r="C6" s="59"/>
      <c r="D6" s="59"/>
      <c r="E6" s="59"/>
      <c r="F6" s="59"/>
      <c r="G6" s="59"/>
      <c r="H6" s="59"/>
      <c r="I6" s="59"/>
      <c r="J6" s="59"/>
      <c r="K6" s="59"/>
      <c r="L6" s="58"/>
      <c r="M6" s="58"/>
      <c r="N6" s="65"/>
      <c r="O6" s="58"/>
      <c r="P6" s="60"/>
      <c r="Q6" s="60"/>
      <c r="R6" s="60"/>
      <c r="S6" s="60"/>
      <c r="T6" s="60"/>
      <c r="U6" s="60"/>
      <c r="V6" s="60"/>
      <c r="W6" s="60"/>
      <c r="X6" s="60"/>
      <c r="Y6" s="60"/>
      <c r="Z6" s="60"/>
    </row>
    <row r="7" spans="1:26" ht="27.75" customHeight="1">
      <c r="A7" s="58"/>
      <c r="B7" s="58"/>
      <c r="C7" s="59"/>
      <c r="D7" s="59"/>
      <c r="E7" s="59"/>
      <c r="F7" s="59"/>
      <c r="G7" s="59"/>
      <c r="H7" s="59"/>
      <c r="I7" s="59"/>
      <c r="J7" s="59"/>
      <c r="K7" s="59"/>
      <c r="L7" s="58"/>
      <c r="M7" s="58"/>
      <c r="N7" s="66"/>
      <c r="O7" s="58"/>
      <c r="P7" s="60"/>
      <c r="Q7" s="60"/>
      <c r="R7" s="60"/>
      <c r="S7" s="60"/>
      <c r="T7" s="60"/>
      <c r="U7" s="60"/>
      <c r="V7" s="60"/>
      <c r="W7" s="60"/>
      <c r="X7" s="60"/>
      <c r="Y7" s="60"/>
      <c r="Z7" s="60"/>
    </row>
    <row r="8" spans="1:26" ht="27.75" customHeight="1">
      <c r="A8" s="231"/>
      <c r="C8" s="479" t="s">
        <v>536</v>
      </c>
      <c r="D8" s="479"/>
      <c r="E8" s="479"/>
      <c r="F8" s="479"/>
      <c r="G8" s="479"/>
      <c r="H8" s="479"/>
      <c r="I8" s="479"/>
      <c r="J8" s="479"/>
      <c r="K8" s="479"/>
      <c r="L8" s="479"/>
      <c r="M8" s="479"/>
      <c r="P8" s="60"/>
      <c r="Q8" s="60"/>
      <c r="R8" s="60"/>
      <c r="S8" s="60"/>
      <c r="T8" s="60"/>
      <c r="U8" s="60"/>
      <c r="V8" s="60"/>
      <c r="W8" s="60"/>
      <c r="X8" s="60"/>
      <c r="Y8" s="60"/>
      <c r="Z8" s="60"/>
    </row>
    <row r="9" spans="1:26" ht="27.75" customHeight="1">
      <c r="C9" s="480" t="s">
        <v>537</v>
      </c>
      <c r="D9" s="480"/>
      <c r="E9" s="480"/>
      <c r="F9" s="480"/>
      <c r="G9" s="480"/>
      <c r="H9" s="480"/>
      <c r="I9" s="480"/>
      <c r="J9" s="480"/>
      <c r="K9" s="480"/>
      <c r="L9" s="480"/>
      <c r="M9" s="480"/>
      <c r="P9" s="60"/>
      <c r="Q9" s="60"/>
      <c r="R9" s="60"/>
      <c r="S9" s="60"/>
      <c r="T9" s="60"/>
      <c r="U9" s="60"/>
      <c r="V9" s="60"/>
      <c r="W9" s="60"/>
      <c r="X9" s="60"/>
      <c r="Y9" s="60"/>
      <c r="Z9" s="60"/>
    </row>
    <row r="10" spans="1:26" ht="27.75" customHeight="1">
      <c r="A10" s="67"/>
      <c r="B10" s="67"/>
      <c r="C10" s="67"/>
      <c r="D10" s="68"/>
      <c r="E10" s="68"/>
      <c r="F10" s="68"/>
      <c r="G10" s="67"/>
      <c r="H10" s="67"/>
      <c r="I10" s="68"/>
      <c r="J10" s="68"/>
      <c r="K10" s="68"/>
      <c r="L10" s="67"/>
      <c r="M10" s="67"/>
      <c r="N10" s="67"/>
      <c r="O10" s="67"/>
      <c r="P10" s="69"/>
      <c r="Q10" s="69"/>
      <c r="R10" s="69"/>
      <c r="S10" s="69"/>
      <c r="T10" s="69"/>
      <c r="U10" s="69"/>
      <c r="V10" s="69"/>
      <c r="W10" s="69"/>
      <c r="X10" s="69"/>
      <c r="Y10" s="69"/>
      <c r="Z10" s="69"/>
    </row>
    <row r="11" spans="1:26" ht="27.75" customHeight="1">
      <c r="A11" s="67"/>
      <c r="B11" s="67"/>
      <c r="C11" s="67"/>
      <c r="D11" s="68"/>
      <c r="E11" s="68"/>
      <c r="F11" s="68"/>
      <c r="G11" s="67"/>
      <c r="H11" s="67"/>
      <c r="I11" s="68"/>
      <c r="J11" s="68"/>
      <c r="K11" s="68"/>
      <c r="L11" s="67"/>
      <c r="M11" s="67"/>
      <c r="N11" s="67"/>
      <c r="O11" s="67"/>
      <c r="P11" s="69"/>
      <c r="Q11" s="69"/>
      <c r="R11" s="69"/>
      <c r="S11" s="69"/>
      <c r="T11" s="69"/>
      <c r="U11" s="69"/>
      <c r="V11" s="69"/>
      <c r="W11" s="69"/>
      <c r="X11" s="69"/>
      <c r="Y11" s="69"/>
      <c r="Z11" s="69"/>
    </row>
    <row r="12" spans="1:26" ht="27.75" customHeight="1">
      <c r="A12" s="67"/>
      <c r="B12" s="67"/>
      <c r="C12" s="67"/>
      <c r="D12" s="68"/>
      <c r="E12" s="68"/>
      <c r="F12" s="68"/>
      <c r="G12" s="67"/>
      <c r="H12" s="67"/>
      <c r="I12" s="68"/>
      <c r="J12" s="68"/>
      <c r="K12" s="68"/>
      <c r="L12" s="67"/>
      <c r="M12" s="67"/>
      <c r="N12" s="67"/>
      <c r="O12" s="67"/>
      <c r="P12" s="69"/>
      <c r="Q12" s="69"/>
      <c r="R12" s="69"/>
      <c r="S12" s="69"/>
      <c r="T12" s="69"/>
      <c r="U12" s="69"/>
      <c r="V12" s="69"/>
      <c r="W12" s="69"/>
      <c r="X12" s="69"/>
      <c r="Y12" s="69"/>
      <c r="Z12" s="69"/>
    </row>
    <row r="13" spans="1:26" ht="27.75" customHeight="1">
      <c r="A13" s="67"/>
      <c r="B13" s="67"/>
      <c r="C13" s="67"/>
      <c r="D13" s="68"/>
      <c r="E13" s="68"/>
      <c r="F13" s="68"/>
      <c r="G13" s="67"/>
      <c r="H13" s="67"/>
      <c r="I13" s="68"/>
      <c r="J13" s="68"/>
      <c r="K13" s="68"/>
      <c r="L13" s="67"/>
      <c r="M13" s="67"/>
      <c r="N13" s="67"/>
      <c r="O13" s="67"/>
      <c r="P13" s="69"/>
      <c r="Q13" s="69"/>
      <c r="R13" s="69"/>
      <c r="S13" s="69"/>
      <c r="T13" s="69"/>
      <c r="U13" s="69"/>
      <c r="V13" s="69"/>
      <c r="W13" s="69"/>
      <c r="X13" s="69"/>
      <c r="Y13" s="69"/>
      <c r="Z13" s="69"/>
    </row>
    <row r="14" spans="1:26" ht="27.75" customHeight="1">
      <c r="A14" s="70"/>
      <c r="B14" s="70"/>
      <c r="C14" s="58"/>
      <c r="D14" s="59"/>
      <c r="E14" s="59"/>
      <c r="F14" s="59"/>
      <c r="G14" s="58"/>
      <c r="H14" s="58"/>
      <c r="I14" s="59"/>
      <c r="J14" s="59"/>
      <c r="K14" s="59"/>
      <c r="L14" s="58"/>
      <c r="M14" s="58"/>
      <c r="N14" s="71"/>
      <c r="O14" s="70"/>
      <c r="P14" s="72"/>
      <c r="Q14" s="72"/>
      <c r="R14" s="72"/>
      <c r="S14" s="72"/>
      <c r="T14" s="72"/>
      <c r="U14" s="72"/>
      <c r="V14" s="72"/>
      <c r="W14" s="72"/>
      <c r="X14" s="72"/>
      <c r="Y14" s="72"/>
      <c r="Z14" s="72"/>
    </row>
    <row r="15" spans="1:26" ht="27.75" customHeight="1">
      <c r="C15" s="481" t="s">
        <v>829</v>
      </c>
      <c r="D15" s="481"/>
      <c r="E15" s="481"/>
      <c r="F15" s="481"/>
      <c r="G15" s="481"/>
      <c r="H15" s="481"/>
      <c r="I15" s="481"/>
      <c r="J15" s="481"/>
      <c r="K15" s="481"/>
      <c r="L15" s="481"/>
      <c r="M15" s="481"/>
      <c r="P15" s="73"/>
      <c r="Q15" s="73"/>
      <c r="R15" s="73"/>
      <c r="S15" s="73"/>
      <c r="T15" s="73"/>
      <c r="U15" s="73"/>
      <c r="V15" s="73"/>
      <c r="W15" s="73"/>
      <c r="X15" s="73"/>
      <c r="Y15" s="73"/>
      <c r="Z15" s="73"/>
    </row>
    <row r="16" spans="1:26" ht="27" customHeight="1">
      <c r="C16" s="484" t="s">
        <v>831</v>
      </c>
      <c r="D16" s="484"/>
      <c r="E16" s="484"/>
      <c r="F16" s="484"/>
      <c r="G16" s="484"/>
      <c r="H16" s="484"/>
      <c r="I16" s="484"/>
      <c r="J16" s="484"/>
      <c r="K16" s="484"/>
      <c r="L16" s="484"/>
      <c r="M16" s="484"/>
      <c r="P16" s="74"/>
      <c r="Q16" s="74"/>
      <c r="R16" s="74"/>
      <c r="S16" s="74"/>
      <c r="T16" s="74"/>
      <c r="U16" s="74"/>
      <c r="V16" s="74"/>
      <c r="W16" s="74"/>
      <c r="X16" s="74"/>
      <c r="Y16" s="74"/>
      <c r="Z16" s="74"/>
    </row>
    <row r="17" spans="1:26" ht="30" customHeight="1">
      <c r="A17" s="58"/>
      <c r="B17" s="58"/>
      <c r="C17" s="58"/>
      <c r="D17" s="59"/>
      <c r="E17" s="59"/>
      <c r="F17" s="59"/>
      <c r="G17" s="59"/>
      <c r="H17" s="59"/>
      <c r="I17" s="59"/>
      <c r="J17" s="59"/>
      <c r="K17" s="59"/>
      <c r="L17" s="58"/>
      <c r="M17" s="58"/>
      <c r="N17" s="75"/>
      <c r="O17" s="58"/>
      <c r="P17" s="60"/>
      <c r="Q17" s="60"/>
      <c r="R17" s="60"/>
      <c r="S17" s="60"/>
      <c r="T17" s="60"/>
      <c r="U17" s="60"/>
      <c r="V17" s="60"/>
      <c r="W17" s="60"/>
      <c r="X17" s="60"/>
      <c r="Y17" s="60"/>
      <c r="Z17" s="60"/>
    </row>
    <row r="18" spans="1:26" ht="27.75" customHeight="1">
      <c r="A18" s="76"/>
      <c r="B18" s="76"/>
      <c r="C18" s="76"/>
      <c r="D18" s="76"/>
      <c r="E18" s="76"/>
      <c r="F18" s="76"/>
      <c r="G18" s="76"/>
      <c r="H18" s="76"/>
      <c r="I18" s="76"/>
      <c r="J18" s="76"/>
      <c r="K18" s="76"/>
      <c r="L18" s="76"/>
      <c r="M18" s="76"/>
      <c r="N18" s="76"/>
      <c r="O18" s="76"/>
      <c r="P18" s="60"/>
      <c r="Q18" s="60"/>
      <c r="R18" s="60"/>
      <c r="S18" s="60"/>
      <c r="T18" s="60"/>
      <c r="U18" s="60"/>
      <c r="V18" s="60"/>
      <c r="W18" s="60"/>
      <c r="X18" s="60"/>
      <c r="Y18" s="60"/>
      <c r="Z18" s="60"/>
    </row>
    <row r="19" spans="1:26" ht="27.75" customHeight="1">
      <c r="A19" s="76"/>
      <c r="B19" s="76"/>
      <c r="C19" s="76"/>
      <c r="D19" s="76"/>
      <c r="E19" s="76"/>
      <c r="F19" s="76"/>
      <c r="G19" s="76"/>
      <c r="H19" s="76"/>
      <c r="I19" s="76"/>
      <c r="J19" s="76"/>
      <c r="K19" s="76"/>
      <c r="L19" s="76"/>
      <c r="M19" s="76"/>
      <c r="N19" s="76"/>
      <c r="O19" s="76"/>
      <c r="P19" s="60"/>
      <c r="Q19" s="60"/>
      <c r="R19" s="60"/>
      <c r="S19" s="60"/>
      <c r="T19" s="60"/>
      <c r="U19" s="60"/>
      <c r="V19" s="60"/>
      <c r="W19" s="60"/>
      <c r="X19" s="60"/>
      <c r="Y19" s="60"/>
      <c r="Z19" s="60"/>
    </row>
    <row r="20" spans="1:26" ht="22.5" customHeight="1">
      <c r="A20" s="76"/>
      <c r="B20" s="76"/>
      <c r="C20" s="76"/>
      <c r="D20" s="76"/>
      <c r="E20" s="76"/>
      <c r="F20" s="76"/>
      <c r="G20" s="76"/>
      <c r="H20" s="76"/>
      <c r="I20" s="76"/>
      <c r="J20" s="76"/>
      <c r="K20" s="76"/>
      <c r="L20" s="76"/>
      <c r="M20" s="76"/>
      <c r="N20" s="76"/>
      <c r="O20" s="76"/>
      <c r="P20" s="60"/>
      <c r="Q20" s="60"/>
      <c r="R20" s="60"/>
      <c r="S20" s="60"/>
      <c r="T20" s="60"/>
      <c r="U20" s="60"/>
      <c r="V20" s="60"/>
      <c r="W20" s="60"/>
      <c r="X20" s="60"/>
      <c r="Y20" s="60"/>
      <c r="Z20" s="60"/>
    </row>
    <row r="21" spans="1:26" ht="27.75" customHeight="1">
      <c r="A21" s="60"/>
      <c r="B21" s="77"/>
      <c r="C21" s="77"/>
      <c r="D21" s="77"/>
      <c r="E21" s="77"/>
      <c r="F21" s="77"/>
      <c r="G21" s="77"/>
      <c r="H21" s="77"/>
      <c r="I21" s="77"/>
      <c r="J21" s="77"/>
      <c r="K21" s="77"/>
      <c r="L21" s="60"/>
      <c r="M21" s="60"/>
      <c r="N21" s="60"/>
      <c r="O21" s="60"/>
      <c r="P21" s="60"/>
      <c r="Q21" s="60"/>
      <c r="R21" s="60"/>
      <c r="S21" s="60"/>
      <c r="T21" s="60"/>
      <c r="U21" s="60"/>
      <c r="V21" s="60"/>
      <c r="W21" s="60"/>
      <c r="X21" s="60"/>
      <c r="Y21" s="60"/>
      <c r="Z21" s="60"/>
    </row>
    <row r="22" spans="1:26" ht="27.75" customHeight="1">
      <c r="A22" s="60"/>
      <c r="B22" s="78"/>
      <c r="C22" s="77"/>
      <c r="D22" s="77"/>
      <c r="E22" s="77"/>
      <c r="F22" s="77"/>
      <c r="G22" s="77"/>
      <c r="H22" s="77"/>
      <c r="I22" s="77"/>
      <c r="J22" s="77"/>
      <c r="K22" s="77"/>
      <c r="L22" s="60"/>
      <c r="M22" s="60"/>
      <c r="N22" s="60"/>
      <c r="O22" s="60"/>
      <c r="P22" s="60"/>
      <c r="Q22" s="60"/>
      <c r="R22" s="60"/>
      <c r="S22" s="60"/>
      <c r="T22" s="60"/>
      <c r="U22" s="60"/>
      <c r="V22" s="60"/>
      <c r="W22" s="60"/>
      <c r="X22" s="60"/>
      <c r="Y22" s="60"/>
      <c r="Z22" s="60"/>
    </row>
    <row r="23" spans="1:26" ht="27.75" customHeight="1">
      <c r="A23" s="60"/>
      <c r="B23" s="79"/>
      <c r="C23" s="77"/>
      <c r="D23" s="77"/>
      <c r="E23" s="77"/>
      <c r="F23" s="77"/>
      <c r="G23" s="77"/>
      <c r="H23" s="77"/>
      <c r="I23" s="77"/>
      <c r="J23" s="77"/>
      <c r="K23" s="77"/>
      <c r="L23" s="60"/>
      <c r="M23" s="60"/>
      <c r="N23" s="60"/>
      <c r="O23" s="60"/>
      <c r="P23" s="60"/>
      <c r="Q23" s="60"/>
      <c r="R23" s="60"/>
      <c r="S23" s="60"/>
      <c r="T23" s="60"/>
      <c r="U23" s="60"/>
      <c r="V23" s="60"/>
      <c r="W23" s="60"/>
      <c r="X23" s="60"/>
      <c r="Y23" s="60"/>
      <c r="Z23" s="60"/>
    </row>
    <row r="24" spans="1:26" ht="27.75" customHeight="1">
      <c r="A24" s="60"/>
      <c r="B24" s="77"/>
      <c r="C24" s="77"/>
      <c r="D24" s="77"/>
      <c r="E24" s="77"/>
      <c r="F24" s="77"/>
      <c r="G24" s="77"/>
      <c r="H24" s="77"/>
      <c r="I24" s="77"/>
      <c r="J24" s="77"/>
      <c r="K24" s="77"/>
      <c r="L24" s="60"/>
      <c r="M24" s="60"/>
      <c r="N24" s="60"/>
      <c r="O24" s="60"/>
      <c r="P24" s="60"/>
      <c r="Q24" s="60"/>
      <c r="R24" s="60"/>
      <c r="S24" s="60"/>
      <c r="T24" s="60"/>
      <c r="U24" s="60"/>
      <c r="V24" s="60"/>
      <c r="W24" s="60"/>
      <c r="X24" s="60"/>
      <c r="Y24" s="60"/>
      <c r="Z24" s="60"/>
    </row>
    <row r="25" spans="1:26" ht="27.75" customHeight="1">
      <c r="A25" s="60"/>
      <c r="B25" s="77"/>
      <c r="C25" s="77"/>
      <c r="D25" s="77"/>
      <c r="E25" s="77"/>
      <c r="F25" s="77"/>
      <c r="G25" s="77"/>
      <c r="H25" s="77"/>
      <c r="I25" s="77"/>
      <c r="J25" s="77"/>
      <c r="K25" s="77"/>
      <c r="L25" s="60"/>
      <c r="M25" s="60"/>
      <c r="N25" s="60"/>
      <c r="O25" s="60"/>
      <c r="P25" s="60"/>
      <c r="Q25" s="60"/>
      <c r="R25" s="60"/>
      <c r="S25" s="60"/>
      <c r="T25" s="60"/>
      <c r="U25" s="60"/>
      <c r="V25" s="60"/>
      <c r="W25" s="60"/>
      <c r="X25" s="60"/>
      <c r="Y25" s="60"/>
      <c r="Z25" s="60"/>
    </row>
    <row r="26" spans="1:26" ht="27.75" customHeight="1">
      <c r="A26" s="60"/>
      <c r="B26" s="77"/>
      <c r="C26" s="77"/>
      <c r="D26" s="77"/>
      <c r="E26" s="77"/>
      <c r="F26" s="77"/>
      <c r="G26" s="77"/>
      <c r="H26" s="77"/>
      <c r="I26" s="77"/>
      <c r="J26" s="77"/>
      <c r="K26" s="77"/>
      <c r="L26" s="60"/>
      <c r="M26" s="60"/>
      <c r="N26" s="60"/>
      <c r="O26" s="60"/>
      <c r="P26" s="60"/>
      <c r="Q26" s="60"/>
      <c r="R26" s="60"/>
      <c r="S26" s="60"/>
      <c r="T26" s="60"/>
      <c r="U26" s="60"/>
      <c r="V26" s="60"/>
      <c r="W26" s="60"/>
      <c r="X26" s="60"/>
      <c r="Y26" s="60"/>
      <c r="Z26" s="60"/>
    </row>
    <row r="27" spans="1:26" ht="27.75" customHeight="1">
      <c r="A27" s="60"/>
      <c r="B27" s="77"/>
      <c r="C27" s="77"/>
      <c r="D27" s="77"/>
      <c r="E27" s="77"/>
      <c r="F27" s="77"/>
      <c r="G27" s="77"/>
      <c r="H27" s="77"/>
      <c r="I27" s="77"/>
      <c r="J27" s="77"/>
      <c r="K27" s="77"/>
      <c r="L27" s="60"/>
      <c r="M27" s="60"/>
      <c r="N27" s="60"/>
      <c r="O27" s="60"/>
      <c r="P27" s="60"/>
      <c r="Q27" s="60"/>
      <c r="R27" s="60"/>
      <c r="S27" s="60"/>
      <c r="T27" s="60"/>
      <c r="U27" s="60"/>
      <c r="V27" s="60"/>
      <c r="W27" s="60"/>
      <c r="X27" s="60"/>
      <c r="Y27" s="60"/>
      <c r="Z27" s="60"/>
    </row>
    <row r="28" spans="1:26" ht="27.75" customHeight="1">
      <c r="A28" s="60"/>
      <c r="B28" s="77"/>
      <c r="C28" s="77"/>
      <c r="D28" s="77"/>
      <c r="E28" s="77"/>
      <c r="F28" s="77"/>
      <c r="G28" s="77"/>
      <c r="H28" s="77"/>
      <c r="I28" s="77"/>
      <c r="J28" s="77"/>
      <c r="K28" s="77"/>
      <c r="L28" s="60"/>
      <c r="M28" s="60"/>
      <c r="N28" s="60"/>
      <c r="O28" s="60"/>
      <c r="P28" s="60"/>
      <c r="Q28" s="60"/>
      <c r="R28" s="60"/>
      <c r="S28" s="60"/>
      <c r="T28" s="60"/>
      <c r="U28" s="60"/>
      <c r="V28" s="60"/>
      <c r="W28" s="60"/>
      <c r="X28" s="60"/>
      <c r="Y28" s="60"/>
      <c r="Z28" s="60"/>
    </row>
    <row r="29" spans="1:26" ht="27.75" customHeight="1">
      <c r="A29" s="60"/>
      <c r="B29" s="77"/>
      <c r="C29" s="77"/>
      <c r="D29" s="77"/>
      <c r="E29" s="77"/>
      <c r="F29" s="77"/>
      <c r="G29" s="77"/>
      <c r="H29" s="77"/>
      <c r="I29" s="77"/>
      <c r="J29" s="77"/>
      <c r="K29" s="77"/>
      <c r="L29" s="60"/>
      <c r="M29" s="60"/>
      <c r="N29" s="60"/>
      <c r="O29" s="60"/>
      <c r="P29" s="60"/>
      <c r="Q29" s="60"/>
      <c r="R29" s="60"/>
      <c r="S29" s="60"/>
      <c r="T29" s="60"/>
      <c r="U29" s="60"/>
      <c r="V29" s="60"/>
      <c r="W29" s="60"/>
      <c r="X29" s="60"/>
      <c r="Y29" s="60"/>
      <c r="Z29" s="60"/>
    </row>
    <row r="30" spans="1:26" ht="27.75" customHeight="1">
      <c r="A30" s="60"/>
      <c r="B30" s="77"/>
      <c r="C30" s="77"/>
      <c r="D30" s="77"/>
      <c r="E30" s="77"/>
      <c r="F30" s="77"/>
      <c r="G30" s="77"/>
      <c r="H30" s="77"/>
      <c r="I30" s="77"/>
      <c r="J30" s="77"/>
      <c r="K30" s="77"/>
      <c r="L30" s="60"/>
      <c r="M30" s="60"/>
      <c r="N30" s="60"/>
      <c r="O30" s="60"/>
      <c r="P30" s="60"/>
      <c r="Q30" s="60"/>
      <c r="R30" s="60"/>
      <c r="S30" s="60"/>
      <c r="T30" s="60"/>
      <c r="U30" s="60"/>
      <c r="V30" s="60"/>
      <c r="W30" s="60"/>
      <c r="X30" s="60"/>
      <c r="Y30" s="60"/>
      <c r="Z30" s="60"/>
    </row>
    <row r="31" spans="1:26" ht="27.75" customHeight="1">
      <c r="A31" s="60"/>
      <c r="B31" s="77"/>
      <c r="C31" s="77"/>
      <c r="D31" s="77"/>
      <c r="E31" s="77"/>
      <c r="F31" s="77"/>
      <c r="G31" s="77"/>
      <c r="H31" s="77"/>
      <c r="I31" s="77"/>
      <c r="J31" s="77"/>
      <c r="K31" s="77"/>
      <c r="L31" s="60"/>
      <c r="M31" s="60"/>
      <c r="N31" s="60"/>
      <c r="O31" s="60"/>
      <c r="P31" s="60"/>
      <c r="Q31" s="60"/>
      <c r="R31" s="60"/>
      <c r="S31" s="60"/>
      <c r="T31" s="60"/>
      <c r="U31" s="60"/>
      <c r="V31" s="60"/>
      <c r="W31" s="60"/>
      <c r="X31" s="60"/>
      <c r="Y31" s="60"/>
      <c r="Z31" s="60"/>
    </row>
    <row r="32" spans="1:26" ht="27.75" customHeight="1">
      <c r="A32" s="60"/>
      <c r="B32" s="77"/>
      <c r="C32" s="77"/>
      <c r="D32" s="77"/>
      <c r="E32" s="77"/>
      <c r="F32" s="77"/>
      <c r="G32" s="77"/>
      <c r="H32" s="77"/>
      <c r="I32" s="77"/>
      <c r="J32" s="77"/>
      <c r="K32" s="77"/>
      <c r="L32" s="60"/>
      <c r="M32" s="60"/>
      <c r="N32" s="60"/>
      <c r="O32" s="60"/>
      <c r="P32" s="60"/>
      <c r="Q32" s="60"/>
      <c r="R32" s="60"/>
      <c r="S32" s="60"/>
      <c r="T32" s="60"/>
      <c r="U32" s="60"/>
      <c r="V32" s="60"/>
      <c r="W32" s="60"/>
      <c r="X32" s="60"/>
      <c r="Y32" s="60"/>
      <c r="Z32" s="60"/>
    </row>
    <row r="33" spans="1:26" ht="27.75" customHeight="1">
      <c r="A33" s="60"/>
      <c r="B33" s="77"/>
      <c r="C33" s="77"/>
      <c r="D33" s="77"/>
      <c r="E33" s="77"/>
      <c r="F33" s="77"/>
      <c r="G33" s="77"/>
      <c r="H33" s="77"/>
      <c r="I33" s="77"/>
      <c r="J33" s="77"/>
      <c r="K33" s="77"/>
      <c r="L33" s="60"/>
      <c r="M33" s="60"/>
      <c r="N33" s="60"/>
      <c r="O33" s="60"/>
      <c r="P33" s="60"/>
      <c r="Q33" s="60"/>
      <c r="R33" s="60"/>
      <c r="S33" s="60"/>
      <c r="T33" s="60"/>
      <c r="U33" s="60"/>
      <c r="V33" s="60"/>
      <c r="W33" s="60"/>
      <c r="X33" s="60"/>
      <c r="Y33" s="60"/>
      <c r="Z33" s="60"/>
    </row>
    <row r="34" spans="1:26" ht="27.75" customHeight="1">
      <c r="A34" s="60"/>
      <c r="B34" s="77"/>
      <c r="C34" s="77"/>
      <c r="D34" s="77"/>
      <c r="E34" s="77"/>
      <c r="F34" s="77"/>
      <c r="G34" s="77"/>
      <c r="H34" s="77"/>
      <c r="I34" s="77"/>
      <c r="J34" s="77"/>
      <c r="K34" s="77"/>
      <c r="L34" s="60"/>
      <c r="M34" s="60"/>
      <c r="N34" s="60"/>
      <c r="O34" s="60"/>
      <c r="P34" s="60"/>
      <c r="Q34" s="60"/>
      <c r="R34" s="60"/>
      <c r="S34" s="60"/>
      <c r="T34" s="60"/>
      <c r="U34" s="60"/>
      <c r="V34" s="60"/>
      <c r="W34" s="60"/>
      <c r="X34" s="60"/>
      <c r="Y34" s="60"/>
      <c r="Z34" s="60"/>
    </row>
    <row r="35" spans="1:26" ht="27.75" customHeight="1">
      <c r="A35" s="60"/>
      <c r="B35" s="77"/>
      <c r="C35" s="77"/>
      <c r="D35" s="77"/>
      <c r="E35" s="77"/>
      <c r="F35" s="77"/>
      <c r="G35" s="77"/>
      <c r="H35" s="77"/>
      <c r="I35" s="77"/>
      <c r="J35" s="77"/>
      <c r="K35" s="77"/>
      <c r="L35" s="60"/>
      <c r="M35" s="60"/>
      <c r="N35" s="60"/>
      <c r="O35" s="60"/>
      <c r="P35" s="60"/>
      <c r="Q35" s="60"/>
      <c r="R35" s="60"/>
      <c r="S35" s="60"/>
      <c r="T35" s="60"/>
      <c r="U35" s="60"/>
      <c r="V35" s="60"/>
      <c r="W35" s="60"/>
      <c r="X35" s="60"/>
      <c r="Y35" s="60"/>
      <c r="Z35" s="60"/>
    </row>
    <row r="36" spans="1:26" ht="27.75" customHeight="1">
      <c r="A36" s="60"/>
      <c r="B36" s="77"/>
      <c r="C36" s="77"/>
      <c r="D36" s="77"/>
      <c r="E36" s="77"/>
      <c r="F36" s="77"/>
      <c r="G36" s="77"/>
      <c r="H36" s="77"/>
      <c r="I36" s="77"/>
      <c r="J36" s="77"/>
      <c r="K36" s="77"/>
      <c r="L36" s="60"/>
      <c r="M36" s="60"/>
      <c r="N36" s="60"/>
      <c r="O36" s="60"/>
      <c r="P36" s="60"/>
      <c r="Q36" s="60"/>
      <c r="R36" s="60"/>
      <c r="S36" s="60"/>
      <c r="T36" s="60"/>
      <c r="U36" s="60"/>
      <c r="V36" s="60"/>
      <c r="W36" s="60"/>
      <c r="X36" s="60"/>
      <c r="Y36" s="60"/>
      <c r="Z36" s="60"/>
    </row>
    <row r="37" spans="1:26" ht="27.75" customHeight="1">
      <c r="A37" s="60"/>
      <c r="B37" s="77"/>
      <c r="C37" s="77"/>
      <c r="D37" s="77"/>
      <c r="E37" s="77"/>
      <c r="F37" s="77"/>
      <c r="G37" s="77"/>
      <c r="H37" s="77"/>
      <c r="I37" s="77"/>
      <c r="J37" s="77"/>
      <c r="K37" s="77"/>
      <c r="L37" s="60"/>
      <c r="M37" s="60"/>
      <c r="N37" s="60"/>
      <c r="O37" s="60"/>
      <c r="P37" s="60"/>
      <c r="Q37" s="60"/>
      <c r="R37" s="60"/>
      <c r="S37" s="60"/>
      <c r="T37" s="60"/>
      <c r="U37" s="60"/>
      <c r="V37" s="60"/>
      <c r="W37" s="60"/>
      <c r="X37" s="60"/>
      <c r="Y37" s="60"/>
      <c r="Z37" s="60"/>
    </row>
    <row r="38" spans="1:26" ht="27.75" customHeight="1">
      <c r="A38" s="60"/>
      <c r="B38" s="77"/>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ht="27.75" customHeight="1">
      <c r="A39" s="60"/>
      <c r="B39" s="77"/>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ht="27.75" customHeight="1">
      <c r="A40" s="60"/>
      <c r="B40" s="77"/>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27.75" customHeight="1">
      <c r="A41" s="60"/>
      <c r="B41" s="77"/>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1:26" ht="27.75" customHeigh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ht="27.7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ht="27.7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6" ht="27.75"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ht="27.7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ht="27.7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ht="27.7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ht="27.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27.7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27.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27.75"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27.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27.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27.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27.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27.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27.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27.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27.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27.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27.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27.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27.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27.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27.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27.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27.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27.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27.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27.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27.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27.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27.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27.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27.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27.7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27.7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27.7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27.7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27.7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27.7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27.7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27.7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27.7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27.7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27.7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27.7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27.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27.7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27.7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27.7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27.7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27.7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27.7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27.7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27.7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27.7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27.7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27.7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27.7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27.7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27.7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27.7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27.7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27.7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27.7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27.7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27.7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27.7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27.7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27.7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27.7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27.7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27.7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27.7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27.7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27.7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27.7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27.7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27.7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27.7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27.7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27.7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27.7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27.7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27.7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27.7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27.7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27.7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27.7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27.7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27.7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27.7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27.7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27.7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27.7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27.7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27.7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27.7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27.7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27.7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27.7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27.7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27.7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27.7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27.7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27.7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27.7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27.7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27.7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27.7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27.7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27.7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27.7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27.7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27.7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27.7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27.7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27.7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27.7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27.7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27.7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27.7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27.7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27.7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27.7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27.7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27.7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27.7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27.7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27.7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27.7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27.7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27.7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27.7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27.7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27.7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27.7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27.7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27.7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27.7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27.7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27.7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27.7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27.7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27.7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27.7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27.7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27.7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27.7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27.7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27.7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27.7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27.7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27.7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27.7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27.7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27.7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27.7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27.7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27.7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27.7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27.7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27.7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27.7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27.7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27.7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27.7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27.7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27.7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27.7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27.7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27.7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27.7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27.7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27.7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27.7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27.7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27.7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27.75" customHeight="1">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27.75" customHeight="1">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27.75" customHeight="1">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27.75" customHeight="1">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27.75" customHeight="1">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27.75" customHeight="1">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27.75" customHeight="1">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27.75" customHeight="1">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27.75" customHeight="1">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27.75" customHeight="1">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27.75" customHeight="1">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27.75" customHeight="1">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27.75" customHeight="1">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27.75" customHeight="1">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27.75" customHeight="1">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27.75" customHeight="1">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27.75" customHeight="1">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27.75" customHeight="1">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27.75" customHeight="1">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27.75" customHeight="1">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27.75" customHeight="1">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27.75" customHeight="1">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27.75" customHeight="1">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27.75" customHeight="1">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27.75" customHeight="1">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27.75" customHeight="1">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27.75" customHeight="1">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27.75" customHeight="1">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27.75" customHeight="1">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27.75" customHeight="1">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27.75" customHeight="1">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27.75" customHeight="1">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27.75" customHeight="1">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27.75" customHeight="1">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27.75" customHeight="1">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27.75" customHeight="1">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27.75" customHeight="1">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27.75" customHeight="1">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27.75" customHeight="1">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27.75" customHeight="1">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27.75" customHeight="1">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27.75" customHeight="1">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27.75" customHeight="1">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27.75" customHeight="1">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27.75" customHeight="1">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27.75" customHeight="1">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27.75" customHeight="1">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27.75" customHeight="1">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27.75" customHeight="1">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27.75" customHeight="1">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27.75" customHeight="1">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27.75" customHeight="1">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27.75" customHeight="1">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27.75" customHeight="1">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27.75" customHeight="1">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27.75" customHeight="1">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27.75" customHeight="1">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27.75" customHeight="1">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27.75" customHeight="1">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27.75" customHeight="1">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27.75" customHeight="1">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27.75" customHeight="1">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27.75" customHeight="1">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27.75" customHeight="1">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27.75" customHeight="1">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27.75" customHeight="1">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27.75" customHeight="1">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27.75" customHeight="1">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27.75" customHeight="1">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27.75" customHeight="1">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27.75" customHeight="1">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27.75" customHeight="1">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27.75" customHeight="1">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27.75" customHeight="1">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27.75" customHeight="1">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27.75" customHeight="1">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27.75" customHeight="1">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27.75" customHeight="1">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27.75" customHeight="1">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27.75" customHeight="1">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27.75" customHeight="1">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27.75" customHeight="1">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27.75" customHeight="1">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27.75" customHeight="1">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27.75" customHeight="1">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27.75" customHeight="1">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27.75" customHeight="1">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27.75" customHeight="1">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27.75" customHeight="1">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27.75" customHeight="1">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27.75" customHeight="1">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27.75" customHeight="1">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27.75" customHeight="1">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27.75" customHeight="1">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27.75" customHeight="1">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27.75" customHeight="1">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27.75" customHeight="1">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27.75" customHeight="1">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27.75" customHeight="1">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27.75" customHeight="1">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27.75" customHeight="1">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27.75" customHeight="1">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27.75" customHeight="1">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27.75" customHeight="1">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27.75" customHeight="1">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27.75" customHeight="1">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27.75" customHeight="1">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27.75" customHeight="1">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27.75" customHeight="1">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27.75" customHeight="1">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27.75" customHeight="1">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27.75" customHeight="1">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27.75" customHeight="1">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27.75" customHeight="1">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27.75" customHeight="1">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27.75" customHeight="1">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27.75" customHeight="1">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27.75" customHeight="1">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27.75" customHeight="1">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27.75" customHeight="1">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27.75" customHeight="1">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27.75" customHeight="1">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27.75" customHeight="1">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27.75" customHeight="1">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27.75" customHeight="1">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27.75" customHeight="1">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27.75" customHeight="1">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27.75" customHeight="1">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27.75" customHeight="1">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27.75" customHeight="1">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27.75" customHeight="1">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27.75" customHeight="1">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27.75" customHeight="1">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27.75" customHeight="1">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27.75" customHeight="1">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27.75" customHeight="1">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27.75" customHeight="1">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27.75" customHeight="1">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27.75" customHeight="1">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27.75" customHeight="1">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27.75" customHeight="1">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27.75" customHeight="1">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27.75" customHeight="1">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27.75" customHeight="1">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27.75" customHeight="1">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27.75" customHeight="1">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27.75" customHeight="1">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27.75" customHeight="1">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27.75" customHeight="1">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27.75" customHeight="1">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27.75" customHeight="1">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27.75" customHeight="1">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27.75" customHeight="1">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27.75" customHeight="1">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27.75" customHeight="1">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27.75" customHeight="1">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27.75" customHeight="1">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27.75" customHeight="1">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27.75" customHeight="1">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27.75" customHeight="1">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27.75" customHeight="1">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27.75" customHeight="1">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27.75" customHeight="1">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27.75" customHeight="1">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27.75" customHeight="1">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27.75" customHeight="1">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27.75" customHeight="1">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27.75" customHeight="1">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27.75" customHeight="1">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27.75" customHeight="1">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27.75" customHeight="1">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27.75" customHeight="1">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27.75" customHeight="1">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27.75" customHeight="1">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27.75" customHeight="1">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27.75" customHeight="1">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27.75" customHeight="1">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27.75" customHeight="1">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27.75" customHeight="1">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27.75" customHeight="1">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27.75" customHeight="1">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27.75" customHeight="1">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27.75" customHeight="1">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27.75" customHeight="1">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27.75" customHeight="1">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27.75" customHeight="1">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27.75" customHeight="1">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27.75" customHeight="1">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27.75" customHeight="1">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27.75" customHeight="1">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27.75" customHeight="1">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27.75" customHeight="1">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27.75" customHeight="1">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27.75" customHeight="1">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27.75" customHeight="1">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27.75" customHeight="1">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27.75" customHeight="1">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27.75" customHeight="1">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27.75" customHeight="1">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27.75" customHeight="1">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27.75" customHeight="1">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27.75" customHeight="1">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27.75" customHeight="1">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27.75" customHeight="1">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27.75" customHeight="1">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27.75" customHeight="1">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27.75" customHeight="1">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27.75" customHeight="1">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27.75" customHeight="1">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27.75" customHeight="1">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27.75" customHeight="1">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27.75" customHeight="1">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27.75" customHeight="1">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27.75" customHeight="1">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27.75" customHeight="1">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27.75" customHeight="1">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27.75" customHeight="1">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27.75" customHeight="1">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27.75" customHeight="1">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27.75" customHeight="1">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27.75" customHeight="1">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27.75" customHeight="1">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27.75" customHeight="1">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27.75" customHeight="1">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27.75" customHeight="1">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27.75" customHeight="1">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27.75" customHeight="1">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27.75" customHeight="1">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27.75" customHeight="1">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27.75" customHeight="1">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27.75" customHeight="1">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27.75" customHeight="1">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27.75" customHeight="1">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27.75" customHeight="1">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27.75" customHeight="1">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27.75" customHeight="1">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27.75" customHeight="1">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27.75" customHeight="1">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27.75" customHeight="1">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27.75" customHeight="1">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27.75" customHeight="1">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27.75" customHeight="1">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27.75" customHeight="1">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27.75" customHeight="1">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27.75" customHeight="1">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27.75" customHeight="1">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27.75" customHeight="1">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27.75" customHeight="1">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27.75" customHeight="1">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27.75" customHeight="1">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27.75" customHeight="1">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27.75" customHeight="1">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27.75" customHeight="1">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27.75" customHeight="1">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27.75" customHeight="1">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27.75" customHeight="1">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27.75" customHeight="1">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27.75" customHeight="1">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27.75" customHeight="1">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27.75" customHeight="1">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27.75" customHeight="1">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27.75" customHeight="1">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27.75" customHeight="1">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27.75" customHeight="1">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27.75" customHeight="1">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27.75" customHeight="1">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27.75" customHeight="1">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27.75" customHeight="1">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27.75" customHeight="1">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27.75" customHeight="1">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27.75" customHeight="1">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27.75" customHeight="1">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27.75" customHeight="1">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27.75" customHeight="1">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27.75" customHeight="1">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27.75" customHeight="1">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27.75" customHeight="1">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27.75" customHeight="1">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27.75" customHeight="1">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27.75" customHeight="1">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27.75" customHeight="1">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27.75" customHeight="1">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27.75" customHeight="1">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27.75" customHeight="1">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27.75" customHeight="1">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27.75" customHeight="1">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27.75" customHeight="1">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27.75" customHeight="1">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27.75" customHeight="1">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27.75" customHeight="1">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27.75" customHeight="1">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27.75" customHeight="1">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27.75" customHeight="1">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27.75" customHeight="1">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27.75" customHeight="1">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27.75" customHeight="1">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27.75" customHeight="1">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27.75" customHeight="1">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27.75" customHeight="1">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27.75" customHeight="1">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27.75" customHeight="1">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27.75" customHeight="1">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27.75" customHeight="1">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27.75" customHeight="1">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27.75" customHeight="1">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27.75" customHeight="1">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27.75" customHeight="1">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27.75" customHeight="1">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27.75" customHeight="1">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27.75" customHeight="1">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27.75" customHeight="1">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27.75" customHeight="1">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27.75" customHeight="1">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27.75" customHeight="1">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27.75" customHeight="1">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27.75" customHeight="1">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27.75" customHeight="1">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27.75" customHeight="1">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27.75" customHeight="1">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27.75" customHeight="1">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27.75" customHeight="1">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27.75" customHeight="1">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27.75" customHeight="1">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27.75" customHeight="1">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27.75" customHeight="1">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27.75" customHeight="1">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27.75" customHeight="1">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27.75" customHeight="1">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27.75" customHeight="1">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27.75" customHeight="1">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27.75" customHeight="1">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27.75" customHeight="1">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27.75" customHeight="1">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27.75" customHeight="1">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27.75" customHeight="1">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27.75" customHeight="1">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27.75" customHeight="1">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27.75" customHeight="1">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27.75" customHeight="1">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27.75" customHeight="1">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27.75" customHeight="1">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27.75" customHeight="1">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27.75" customHeight="1">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27.75" customHeight="1">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27.75" customHeight="1">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27.75" customHeight="1">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27.75" customHeight="1">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27.75" customHeight="1">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27.75" customHeight="1">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27.75" customHeight="1">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27.75" customHeight="1">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27.75" customHeight="1">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27.75" customHeight="1">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27.75" customHeight="1">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27.75" customHeight="1">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27.75" customHeight="1">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27.75" customHeight="1">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27.75" customHeight="1">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27.75" customHeight="1">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27.75" customHeight="1">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27.75" customHeight="1">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27.75" customHeight="1">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27.75" customHeight="1">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27.75" customHeight="1">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27.75" customHeight="1">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27.75" customHeight="1">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27.75" customHeight="1">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27.75" customHeight="1">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27.75" customHeight="1">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27.75" customHeight="1">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27.75" customHeight="1">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27.75" customHeight="1">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27.75" customHeight="1">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27.75" customHeight="1">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27.75" customHeight="1">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27.75" customHeight="1">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27.75" customHeight="1">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27.75" customHeight="1">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27.75" customHeight="1">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27.75" customHeight="1">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27.75" customHeight="1">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27.75" customHeight="1">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27.75" customHeight="1">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27.75" customHeight="1">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27.75" customHeight="1">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27.75" customHeight="1">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27.75" customHeight="1">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27.75" customHeight="1">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27.75" customHeight="1">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27.75" customHeight="1">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27.75" customHeight="1">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27.75" customHeight="1">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27.75" customHeight="1">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27.75" customHeight="1">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27.75" customHeight="1">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27.75" customHeight="1">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27.75" customHeight="1">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27.75" customHeight="1">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27.75" customHeight="1">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27.75" customHeight="1">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27.75" customHeight="1">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27.75" customHeight="1">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27.75" customHeight="1">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27.75" customHeight="1">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27.75" customHeight="1">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27.75" customHeight="1">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27.75" customHeight="1">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27.75" customHeight="1">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27.75" customHeight="1">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27.75" customHeight="1">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27.75" customHeight="1">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27.75" customHeight="1">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27.75" customHeight="1">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27.75" customHeight="1">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27.75" customHeight="1">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27.75" customHeight="1">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27.75" customHeight="1">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27.75" customHeight="1">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27.75" customHeight="1">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27.75" customHeight="1">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27.75" customHeight="1">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27.75" customHeight="1">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27.75" customHeight="1">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27.75" customHeight="1">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27.75" customHeight="1">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27.75" customHeight="1">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27.75" customHeight="1">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27.75" customHeight="1">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27.75" customHeight="1">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27.75" customHeight="1">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27.75" customHeight="1">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27.75" customHeight="1">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27.75" customHeight="1">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27.75" customHeight="1">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27.75" customHeight="1">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27.75" customHeight="1">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27.75" customHeight="1">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27.75" customHeight="1">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27.75" customHeight="1">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27.75" customHeight="1">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27.75" customHeight="1">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27.75" customHeight="1">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27.75" customHeight="1">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27.75" customHeight="1">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27.75" customHeight="1">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27.75" customHeight="1">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27.75" customHeight="1">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27.75" customHeight="1">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27.75" customHeight="1">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27.75" customHeight="1">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27.75" customHeight="1">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27.75" customHeight="1">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27.75" customHeight="1">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27.75" customHeight="1">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27.75" customHeight="1">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27.75" customHeight="1">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27.75" customHeight="1">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27.75" customHeight="1">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27.75" customHeight="1">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27.75" customHeight="1">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27.75" customHeight="1">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27.75" customHeight="1">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27.75" customHeight="1">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27.75" customHeight="1">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27.75" customHeight="1">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27.75" customHeight="1">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27.75" customHeight="1">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27.75" customHeight="1">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27.75" customHeight="1">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27.75" customHeight="1">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27.75" customHeight="1">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27.75" customHeight="1">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27.75" customHeight="1">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27.75" customHeight="1">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27.75" customHeight="1">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27.75" customHeight="1">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27.75" customHeight="1">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27.75" customHeight="1">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27.75" customHeight="1">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27.75" customHeight="1">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27.75" customHeight="1">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27.75" customHeight="1">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27.75" customHeight="1">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27.75" customHeight="1">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27.75" customHeight="1">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27.75" customHeight="1">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27.75" customHeight="1">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27.75" customHeight="1">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27.75" customHeight="1">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27.75" customHeight="1">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27.75" customHeight="1">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27.75" customHeight="1">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27.75" customHeight="1">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27.75" customHeight="1">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27.75" customHeight="1">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27.75" customHeight="1">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27.75" customHeight="1">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27.75" customHeight="1">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27.75" customHeight="1">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27.75" customHeight="1">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27.75" customHeight="1">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27.75" customHeight="1">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27.75" customHeight="1">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27.75" customHeight="1">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27.75" customHeight="1">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27.75" customHeight="1">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27.75" customHeight="1">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27.75" customHeight="1">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27.75" customHeight="1">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27.75" customHeight="1">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27.75" customHeight="1">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27.75" customHeight="1">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27.75" customHeight="1">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27.75" customHeight="1">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27.75" customHeight="1">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27.75" customHeight="1">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27.75" customHeight="1">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27.75" customHeight="1">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27.75" customHeight="1">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27.75" customHeight="1">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27.75" customHeight="1">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27.75" customHeight="1">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27.75" customHeight="1">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27.75" customHeight="1">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27.75" customHeight="1">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27.75" customHeight="1">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27.75" customHeight="1">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27.75" customHeight="1">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27.75" customHeight="1">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27.75" customHeight="1">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27.75" customHeight="1">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27.75" customHeight="1">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27.75" customHeight="1">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27.75" customHeight="1">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27.75" customHeight="1">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27.75" customHeight="1">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27.75" customHeight="1">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27.75" customHeight="1">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27.75" customHeight="1">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27.75" customHeight="1">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27.75" customHeight="1">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27.75" customHeight="1">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27.75" customHeight="1">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27.75" customHeight="1">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27.75" customHeight="1">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27.75" customHeight="1">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27.75" customHeight="1">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27.75" customHeight="1">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27.75" customHeight="1">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27.75" customHeight="1">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27.75" customHeight="1">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27.75" customHeight="1">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27.75" customHeight="1">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27.75" customHeight="1">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27.75" customHeight="1">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27.75" customHeight="1">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27.75" customHeight="1">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27.75" customHeight="1">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27.75" customHeight="1">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27.75" customHeight="1">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27.75" customHeight="1">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27.75" customHeight="1">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27.75" customHeight="1">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27.75" customHeight="1">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27.75" customHeight="1">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27.75" customHeight="1">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27.75" customHeight="1">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27.75" customHeight="1">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27.75" customHeight="1">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27.75" customHeight="1">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27.75" customHeight="1">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27.75" customHeight="1">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27.75" customHeight="1">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27.75" customHeight="1">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27.75" customHeight="1">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27.75" customHeight="1">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27.75" customHeight="1">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27.75" customHeight="1">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27.75" customHeight="1">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27.75" customHeight="1">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27.75" customHeight="1">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27.75" customHeight="1">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27.75" customHeight="1">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27.75" customHeight="1">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27.75" customHeight="1">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27.75" customHeight="1">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27.75" customHeight="1">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27.75" customHeight="1">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27.75" customHeight="1">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27.75" customHeight="1">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27.75" customHeight="1">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27.75" customHeight="1">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27.75" customHeight="1">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27.75" customHeight="1">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27.75" customHeight="1">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27.75" customHeight="1">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27.75" customHeight="1">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27.75" customHeight="1">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27.75" customHeight="1">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27.75" customHeight="1">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27.75" customHeight="1">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27.75" customHeight="1">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27.75" customHeight="1">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27.75" customHeight="1">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27.75" customHeight="1">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27.75" customHeight="1">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27.75" customHeight="1">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27.75" customHeight="1">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27.75" customHeight="1">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27.75" customHeight="1">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27.75" customHeight="1">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27.75" customHeight="1">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27.75" customHeight="1">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27.75" customHeight="1">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27.75" customHeight="1">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27.75" customHeight="1">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27.75" customHeight="1">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27.75" customHeight="1">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27.75" customHeight="1">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27.75" customHeight="1">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27.75" customHeight="1">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27.75" customHeight="1">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27.75" customHeight="1">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27.75" customHeight="1">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27.75" customHeight="1">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27.75" customHeight="1">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27.75" customHeight="1">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27.75" customHeight="1">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27.75" customHeight="1">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27.75" customHeight="1">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27.75" customHeight="1">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27.75" customHeight="1">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27.75" customHeight="1">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27.75" customHeight="1">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27.75" customHeight="1">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27.75" customHeight="1">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27.75" customHeight="1">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27.75" customHeight="1">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27.75" customHeight="1">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27.75" customHeight="1">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27.75" customHeight="1">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27.75" customHeight="1">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27.75" customHeight="1">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27.75" customHeight="1">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27.75" customHeight="1">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27.75" customHeight="1">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27.75" customHeight="1">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27.75" customHeight="1">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27.75" customHeight="1">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27.75" customHeight="1">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27.75" customHeight="1">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27.75" customHeight="1">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27.75" customHeight="1">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27.75" customHeight="1">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27.75" customHeight="1">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27.75" customHeight="1">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27.75" customHeight="1">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27.75" customHeight="1">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27.75" customHeight="1">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27.75" customHeight="1">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27.75" customHeight="1">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27.75" customHeight="1">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27.75" customHeight="1">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27.75" customHeight="1">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27.75" customHeight="1">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27.75" customHeight="1">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27.75" customHeight="1">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27.75" customHeight="1">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27.75" customHeight="1">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27.75" customHeight="1">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27.75" customHeight="1">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27.75" customHeight="1">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27.75" customHeight="1">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27.75" customHeight="1">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27.75" customHeight="1">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27.75" customHeight="1">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27.75" customHeight="1">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27.75" customHeight="1">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27.75" customHeight="1">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27.75" customHeight="1">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27.75" customHeight="1">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27.75" customHeight="1">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27.75" customHeight="1">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27.75" customHeight="1">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27.75" customHeight="1">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27.75" customHeight="1">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27.75" customHeight="1">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27.75" customHeight="1">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27.75" customHeight="1">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27.75" customHeight="1">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27.75" customHeight="1">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27.75" customHeight="1">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27.75" customHeight="1">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27.75" customHeight="1">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27.75" customHeight="1">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27.75" customHeight="1">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27.75" customHeight="1">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27.75" customHeight="1">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27.75" customHeight="1">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27.75" customHeight="1">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27.75" customHeight="1">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27.75" customHeight="1">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27.75" customHeight="1">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27.75" customHeight="1">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27.75" customHeight="1">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27.75" customHeight="1">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27.75" customHeight="1">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27.75" customHeight="1">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27.75" customHeight="1">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27.75" customHeight="1">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27.75" customHeight="1">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27.75" customHeight="1">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27.75" customHeight="1">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27.75" customHeight="1">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27.75" customHeight="1">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27.75" customHeight="1">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27.75" customHeight="1">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27.75" customHeight="1">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27.75" customHeight="1">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27.75" customHeight="1">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27.75" customHeight="1">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27.75" customHeight="1">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27.75" customHeight="1">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27.75" customHeight="1">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27.75" customHeight="1">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27.75" customHeight="1">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27.75" customHeight="1">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27.75" customHeight="1">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27.75" customHeight="1">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27.75" customHeight="1">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27.75" customHeight="1">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27.75" customHeight="1">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27.75" customHeight="1">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27.75" customHeight="1">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27.75" customHeight="1">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27.75" customHeight="1">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27.75" customHeight="1">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27.75" customHeight="1">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27.75" customHeight="1">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27.75" customHeight="1">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27.75" customHeight="1">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27.75" customHeight="1">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27.75" customHeight="1">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27.75" customHeight="1">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27.75" customHeight="1">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27.75" customHeight="1">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27.75" customHeight="1">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27.75" customHeight="1">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27.75" customHeight="1">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27.75" customHeight="1">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27.75" customHeight="1">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27.75" customHeight="1">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27.75" customHeight="1">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27.75" customHeight="1">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27.75" customHeight="1">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27.75" customHeight="1">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27.75" customHeight="1">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27.75" customHeight="1">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27.75" customHeight="1">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27.75" customHeight="1">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27.75" customHeight="1">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27.75" customHeight="1">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27.75" customHeight="1">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27.75" customHeight="1">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27.75" customHeight="1">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27.75" customHeight="1">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27.75" customHeight="1">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27.75" customHeight="1">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27.75" customHeight="1">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27.75" customHeight="1">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27.75" customHeight="1">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27.75" customHeight="1">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27.75" customHeight="1">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27.75" customHeight="1">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27.75" customHeight="1">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27.75" customHeight="1">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27.75" customHeight="1">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27.75" customHeight="1">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27.75" customHeight="1">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27.75" customHeight="1">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mergeCells count="4">
    <mergeCell ref="C8:M8"/>
    <mergeCell ref="C9:M9"/>
    <mergeCell ref="C15:M15"/>
    <mergeCell ref="C16:M16"/>
  </mergeCells>
  <phoneticPr fontId="3"/>
  <printOptions horizontalCentered="1"/>
  <pageMargins left="0.25" right="0.25" top="0.75" bottom="0.75" header="0.3" footer="0.3"/>
  <pageSetup paperSize="9" scale="91" orientation="landscape" r:id="rId1"/>
  <headerFooter differentFirst="1">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416FC-4863-46C5-82AB-E833F21C4DF2}">
  <sheetPr>
    <pageSetUpPr fitToPage="1"/>
  </sheetPr>
  <dimension ref="B2:W48"/>
  <sheetViews>
    <sheetView showGridLines="0" topLeftCell="B1" zoomScale="70" zoomScaleNormal="70" workbookViewId="0">
      <pane xSplit="3" ySplit="8" topLeftCell="E9" activePane="bottomRight" state="frozen"/>
      <selection pane="topRight"/>
      <selection pane="bottomLeft"/>
      <selection pane="bottomRight"/>
    </sheetView>
  </sheetViews>
  <sheetFormatPr defaultColWidth="8.69921875" defaultRowHeight="18" outlineLevelRow="1"/>
  <cols>
    <col min="1" max="2" width="5.59765625" style="144" customWidth="1"/>
    <col min="3" max="3" width="38" style="144" customWidth="1"/>
    <col min="4" max="4" width="37.69921875" style="144" customWidth="1"/>
    <col min="5" max="23" width="12.59765625" style="144" customWidth="1"/>
    <col min="24" max="16384" width="8.69921875" style="144"/>
  </cols>
  <sheetData>
    <row r="2" spans="2:23" hidden="1" outlineLevel="1">
      <c r="E2" s="80" t="s">
        <v>571</v>
      </c>
      <c r="F2" s="80" t="s">
        <v>570</v>
      </c>
      <c r="G2" s="80" t="s">
        <v>567</v>
      </c>
      <c r="H2" s="80" t="s">
        <v>566</v>
      </c>
      <c r="I2" s="80" t="s">
        <v>561</v>
      </c>
      <c r="J2" s="80" t="s">
        <v>560</v>
      </c>
      <c r="K2" s="80" t="s">
        <v>556</v>
      </c>
      <c r="L2" s="80" t="s">
        <v>555</v>
      </c>
      <c r="M2" s="80" t="s">
        <v>551</v>
      </c>
      <c r="N2" s="80" t="s">
        <v>550</v>
      </c>
      <c r="O2" s="80" t="s">
        <v>543</v>
      </c>
      <c r="P2" s="80" t="s">
        <v>101</v>
      </c>
      <c r="Q2" s="80" t="s">
        <v>0</v>
      </c>
      <c r="R2" s="80" t="s">
        <v>1</v>
      </c>
      <c r="S2" s="80" t="s">
        <v>2</v>
      </c>
      <c r="T2" s="80" t="s">
        <v>3</v>
      </c>
      <c r="U2" s="80" t="s">
        <v>4</v>
      </c>
      <c r="V2" s="80" t="s">
        <v>763</v>
      </c>
      <c r="W2" s="80" t="s">
        <v>864</v>
      </c>
    </row>
    <row r="3" spans="2:23" hidden="1" outlineLevel="1">
      <c r="E3" s="145" t="s">
        <v>619</v>
      </c>
      <c r="F3" s="145" t="s">
        <v>615</v>
      </c>
      <c r="G3" s="145" t="s">
        <v>613</v>
      </c>
      <c r="H3" s="145" t="s">
        <v>610</v>
      </c>
      <c r="I3" s="145" t="s">
        <v>601</v>
      </c>
      <c r="J3" s="145" t="s">
        <v>599</v>
      </c>
      <c r="K3" s="145" t="s">
        <v>598</v>
      </c>
      <c r="L3" s="145" t="s">
        <v>596</v>
      </c>
      <c r="M3" s="145" t="s">
        <v>586</v>
      </c>
      <c r="N3" s="145" t="s">
        <v>584</v>
      </c>
      <c r="O3" s="145" t="s">
        <v>582</v>
      </c>
      <c r="P3" s="145" t="s">
        <v>577</v>
      </c>
      <c r="Q3" s="145" t="s">
        <v>93</v>
      </c>
      <c r="R3" s="145" t="s">
        <v>5</v>
      </c>
      <c r="S3" s="145" t="s">
        <v>6</v>
      </c>
      <c r="T3" s="145" t="s">
        <v>94</v>
      </c>
      <c r="U3" s="145" t="s">
        <v>95</v>
      </c>
      <c r="V3" s="145" t="s">
        <v>764</v>
      </c>
      <c r="W3" s="145" t="s">
        <v>865</v>
      </c>
    </row>
    <row r="4" spans="2:23" hidden="1" outlineLevel="1">
      <c r="E4" s="145" t="s">
        <v>620</v>
      </c>
      <c r="F4" s="145" t="s">
        <v>616</v>
      </c>
      <c r="G4" s="145" t="s">
        <v>614</v>
      </c>
      <c r="H4" s="145" t="s">
        <v>607</v>
      </c>
      <c r="I4" s="145" t="s">
        <v>602</v>
      </c>
      <c r="J4" s="145" t="s">
        <v>600</v>
      </c>
      <c r="K4" s="145" t="s">
        <v>597</v>
      </c>
      <c r="L4" s="145" t="s">
        <v>597</v>
      </c>
      <c r="M4" s="145" t="s">
        <v>587</v>
      </c>
      <c r="N4" s="145" t="s">
        <v>585</v>
      </c>
      <c r="O4" s="145" t="s">
        <v>583</v>
      </c>
      <c r="P4" s="145" t="s">
        <v>578</v>
      </c>
      <c r="Q4" s="145" t="s">
        <v>96</v>
      </c>
      <c r="R4" s="145" t="s">
        <v>97</v>
      </c>
      <c r="S4" s="145" t="s">
        <v>98</v>
      </c>
      <c r="T4" s="145" t="s">
        <v>99</v>
      </c>
      <c r="U4" s="145" t="s">
        <v>100</v>
      </c>
      <c r="V4" s="145" t="s">
        <v>867</v>
      </c>
      <c r="W4" s="145" t="s">
        <v>765</v>
      </c>
    </row>
    <row r="5" spans="2:23" ht="19.2" collapsed="1">
      <c r="C5" s="147" t="s">
        <v>693</v>
      </c>
      <c r="D5" s="147" t="s">
        <v>737</v>
      </c>
      <c r="E5" s="82"/>
      <c r="F5" s="82"/>
      <c r="G5" s="82"/>
      <c r="H5" s="82"/>
      <c r="I5" s="82"/>
      <c r="J5" s="82"/>
      <c r="K5" s="82"/>
      <c r="L5" s="82"/>
      <c r="M5" s="82"/>
      <c r="N5" s="82"/>
      <c r="O5" s="82"/>
      <c r="P5" s="82"/>
      <c r="Q5" s="82"/>
      <c r="R5" s="82"/>
      <c r="S5" s="82"/>
      <c r="T5" s="82"/>
      <c r="U5" s="82"/>
      <c r="V5" s="82"/>
      <c r="W5" s="82"/>
    </row>
    <row r="6" spans="2:23">
      <c r="C6" s="82"/>
      <c r="D6" s="82"/>
      <c r="E6" s="82"/>
      <c r="F6" s="82"/>
      <c r="G6" s="82"/>
      <c r="H6" s="82"/>
      <c r="I6" s="82"/>
      <c r="J6" s="82"/>
      <c r="K6" s="82"/>
      <c r="L6" s="82"/>
      <c r="M6" s="82"/>
      <c r="N6" s="82"/>
      <c r="O6" s="82"/>
      <c r="P6" s="82"/>
      <c r="Q6" s="82"/>
      <c r="R6" s="82"/>
      <c r="S6" s="82"/>
      <c r="T6" s="82"/>
      <c r="U6" s="55"/>
      <c r="W6" s="55" t="s">
        <v>708</v>
      </c>
    </row>
    <row r="7" spans="2:23" ht="18" customHeight="1">
      <c r="B7" s="274"/>
      <c r="C7" s="485"/>
      <c r="D7" s="186" t="s">
        <v>12</v>
      </c>
      <c r="E7" s="83" t="s">
        <v>621</v>
      </c>
      <c r="F7" s="83" t="s">
        <v>617</v>
      </c>
      <c r="G7" s="83" t="s">
        <v>611</v>
      </c>
      <c r="H7" s="83" t="s">
        <v>608</v>
      </c>
      <c r="I7" s="83" t="s">
        <v>605</v>
      </c>
      <c r="J7" s="83" t="s">
        <v>603</v>
      </c>
      <c r="K7" s="83" t="s">
        <v>593</v>
      </c>
      <c r="L7" s="83" t="s">
        <v>592</v>
      </c>
      <c r="M7" s="83" t="s">
        <v>591</v>
      </c>
      <c r="N7" s="83" t="s">
        <v>590</v>
      </c>
      <c r="O7" s="83" t="s">
        <v>580</v>
      </c>
      <c r="P7" s="83" t="s">
        <v>73</v>
      </c>
      <c r="Q7" s="83" t="s">
        <v>13</v>
      </c>
      <c r="R7" s="83" t="s">
        <v>14</v>
      </c>
      <c r="S7" s="83" t="s">
        <v>15</v>
      </c>
      <c r="T7" s="83" t="s">
        <v>16</v>
      </c>
      <c r="U7" s="83" t="s">
        <v>17</v>
      </c>
      <c r="V7" s="83" t="s">
        <v>766</v>
      </c>
      <c r="W7" s="83" t="s">
        <v>835</v>
      </c>
    </row>
    <row r="8" spans="2:23" ht="30">
      <c r="B8" s="274"/>
      <c r="C8" s="485"/>
      <c r="D8" s="186"/>
      <c r="E8" s="186" t="s">
        <v>622</v>
      </c>
      <c r="F8" s="186" t="s">
        <v>618</v>
      </c>
      <c r="G8" s="186" t="s">
        <v>612</v>
      </c>
      <c r="H8" s="186" t="s">
        <v>609</v>
      </c>
      <c r="I8" s="186" t="s">
        <v>606</v>
      </c>
      <c r="J8" s="186" t="s">
        <v>604</v>
      </c>
      <c r="K8" s="186" t="s">
        <v>595</v>
      </c>
      <c r="L8" s="186" t="s">
        <v>594</v>
      </c>
      <c r="M8" s="186" t="s">
        <v>589</v>
      </c>
      <c r="N8" s="186" t="s">
        <v>588</v>
      </c>
      <c r="O8" s="186" t="s">
        <v>581</v>
      </c>
      <c r="P8" s="186" t="s">
        <v>579</v>
      </c>
      <c r="Q8" s="186" t="s">
        <v>511</v>
      </c>
      <c r="R8" s="186" t="s">
        <v>512</v>
      </c>
      <c r="S8" s="186" t="s">
        <v>513</v>
      </c>
      <c r="T8" s="186" t="s">
        <v>105</v>
      </c>
      <c r="U8" s="186" t="s">
        <v>106</v>
      </c>
      <c r="V8" s="186" t="s">
        <v>767</v>
      </c>
      <c r="W8" s="186" t="s">
        <v>836</v>
      </c>
    </row>
    <row r="9" spans="2:23">
      <c r="B9" s="274"/>
      <c r="C9" s="333" t="s">
        <v>107</v>
      </c>
      <c r="D9" s="333" t="s">
        <v>108</v>
      </c>
      <c r="E9" s="376">
        <v>4919429</v>
      </c>
      <c r="F9" s="377">
        <v>4918386</v>
      </c>
      <c r="G9" s="376">
        <v>8302510</v>
      </c>
      <c r="H9" s="377">
        <v>13157512</v>
      </c>
      <c r="I9" s="376">
        <v>15907351</v>
      </c>
      <c r="J9" s="377">
        <v>17972491</v>
      </c>
      <c r="K9" s="376">
        <v>22639549</v>
      </c>
      <c r="L9" s="377">
        <v>31521529</v>
      </c>
      <c r="M9" s="376">
        <v>35890983</v>
      </c>
      <c r="N9" s="377">
        <v>39613864</v>
      </c>
      <c r="O9" s="376">
        <v>42329478</v>
      </c>
      <c r="P9" s="377">
        <v>41501338</v>
      </c>
      <c r="Q9" s="376">
        <v>41857486</v>
      </c>
      <c r="R9" s="377">
        <v>37304590</v>
      </c>
      <c r="S9" s="376">
        <v>49020592</v>
      </c>
      <c r="T9" s="377">
        <v>9697576</v>
      </c>
      <c r="U9" s="376">
        <v>13415621</v>
      </c>
      <c r="V9" s="377">
        <v>13524048</v>
      </c>
      <c r="W9" s="376">
        <v>12684500</v>
      </c>
    </row>
    <row r="10" spans="2:23">
      <c r="B10" s="274"/>
      <c r="C10" s="334" t="s">
        <v>109</v>
      </c>
      <c r="D10" s="334" t="s">
        <v>110</v>
      </c>
      <c r="E10" s="378">
        <v>3675231</v>
      </c>
      <c r="F10" s="379">
        <v>3989317</v>
      </c>
      <c r="G10" s="378">
        <v>6498760</v>
      </c>
      <c r="H10" s="379">
        <v>10739778</v>
      </c>
      <c r="I10" s="378">
        <v>13173688</v>
      </c>
      <c r="J10" s="379">
        <v>14167824</v>
      </c>
      <c r="K10" s="378">
        <v>18583650</v>
      </c>
      <c r="L10" s="379">
        <v>25918526</v>
      </c>
      <c r="M10" s="378">
        <v>28999307</v>
      </c>
      <c r="N10" s="379">
        <v>32426838</v>
      </c>
      <c r="O10" s="378">
        <v>34994065</v>
      </c>
      <c r="P10" s="379">
        <v>34327898</v>
      </c>
      <c r="Q10" s="378">
        <v>34631784</v>
      </c>
      <c r="R10" s="379">
        <v>30800123</v>
      </c>
      <c r="S10" s="378">
        <v>40253162</v>
      </c>
      <c r="T10" s="379">
        <v>1738795</v>
      </c>
      <c r="U10" s="378">
        <v>2609326</v>
      </c>
      <c r="V10" s="379">
        <v>2573255</v>
      </c>
      <c r="W10" s="378">
        <v>2333218</v>
      </c>
    </row>
    <row r="11" spans="2:23">
      <c r="B11" s="274"/>
      <c r="C11" s="335" t="s">
        <v>77</v>
      </c>
      <c r="D11" s="335" t="s">
        <v>111</v>
      </c>
      <c r="E11" s="380">
        <v>1244197</v>
      </c>
      <c r="F11" s="381">
        <v>929069</v>
      </c>
      <c r="G11" s="380">
        <v>1803750</v>
      </c>
      <c r="H11" s="381">
        <v>2417733</v>
      </c>
      <c r="I11" s="380">
        <v>2733662</v>
      </c>
      <c r="J11" s="381">
        <v>3804666</v>
      </c>
      <c r="K11" s="380">
        <v>4055898</v>
      </c>
      <c r="L11" s="381">
        <v>5603003</v>
      </c>
      <c r="M11" s="380">
        <v>6891675</v>
      </c>
      <c r="N11" s="381">
        <v>7187026</v>
      </c>
      <c r="O11" s="380">
        <v>7335412</v>
      </c>
      <c r="P11" s="381">
        <v>7173440</v>
      </c>
      <c r="Q11" s="380">
        <v>7225702</v>
      </c>
      <c r="R11" s="381">
        <v>6504467</v>
      </c>
      <c r="S11" s="380">
        <v>8767430</v>
      </c>
      <c r="T11" s="381">
        <v>7958781</v>
      </c>
      <c r="U11" s="380">
        <v>10806294</v>
      </c>
      <c r="V11" s="381">
        <v>10950793</v>
      </c>
      <c r="W11" s="380">
        <v>10351281</v>
      </c>
    </row>
    <row r="12" spans="2:23" ht="27.45" customHeight="1">
      <c r="B12" s="274"/>
      <c r="C12" s="336" t="s">
        <v>112</v>
      </c>
      <c r="D12" s="336" t="s">
        <v>78</v>
      </c>
      <c r="E12" s="376">
        <v>1040016</v>
      </c>
      <c r="F12" s="377">
        <v>1446513</v>
      </c>
      <c r="G12" s="376">
        <v>1582313</v>
      </c>
      <c r="H12" s="377">
        <v>1691398</v>
      </c>
      <c r="I12" s="376">
        <v>1873605</v>
      </c>
      <c r="J12" s="377">
        <v>2484498</v>
      </c>
      <c r="K12" s="376">
        <v>3642264</v>
      </c>
      <c r="L12" s="377">
        <v>4755283</v>
      </c>
      <c r="M12" s="376">
        <v>5834179</v>
      </c>
      <c r="N12" s="377">
        <v>6499488</v>
      </c>
      <c r="O12" s="376">
        <v>7019719</v>
      </c>
      <c r="P12" s="377">
        <v>6874093</v>
      </c>
      <c r="Q12" s="376">
        <v>6503133</v>
      </c>
      <c r="R12" s="377">
        <v>6307353</v>
      </c>
      <c r="S12" s="376">
        <v>7141337</v>
      </c>
      <c r="T12" s="377">
        <v>6659943</v>
      </c>
      <c r="U12" s="376">
        <v>9135237</v>
      </c>
      <c r="V12" s="377">
        <v>10029254</v>
      </c>
      <c r="W12" s="376">
        <v>10184894</v>
      </c>
    </row>
    <row r="13" spans="2:23">
      <c r="B13" s="274"/>
      <c r="C13" s="333" t="s">
        <v>79</v>
      </c>
      <c r="D13" s="333" t="s">
        <v>114</v>
      </c>
      <c r="E13" s="376">
        <v>204181</v>
      </c>
      <c r="F13" s="377">
        <v>-517444</v>
      </c>
      <c r="G13" s="376">
        <v>221436</v>
      </c>
      <c r="H13" s="377">
        <v>688332</v>
      </c>
      <c r="I13" s="376">
        <v>860057</v>
      </c>
      <c r="J13" s="377">
        <v>1320168</v>
      </c>
      <c r="K13" s="376">
        <v>413634</v>
      </c>
      <c r="L13" s="377">
        <v>847719</v>
      </c>
      <c r="M13" s="376">
        <v>1057496</v>
      </c>
      <c r="N13" s="377">
        <v>687538</v>
      </c>
      <c r="O13" s="376">
        <v>315693</v>
      </c>
      <c r="P13" s="377">
        <v>299346</v>
      </c>
      <c r="Q13" s="376">
        <v>722568</v>
      </c>
      <c r="R13" s="377">
        <v>197114</v>
      </c>
      <c r="S13" s="376">
        <v>1626092</v>
      </c>
      <c r="T13" s="377">
        <v>1298838</v>
      </c>
      <c r="U13" s="376">
        <v>1671056</v>
      </c>
      <c r="V13" s="377">
        <v>921538</v>
      </c>
      <c r="W13" s="376">
        <v>166387</v>
      </c>
    </row>
    <row r="14" spans="2:23">
      <c r="B14" s="274"/>
      <c r="C14" s="334" t="s">
        <v>115</v>
      </c>
      <c r="D14" s="334" t="s">
        <v>116</v>
      </c>
      <c r="E14" s="378">
        <v>3382</v>
      </c>
      <c r="F14" s="379">
        <v>10113</v>
      </c>
      <c r="G14" s="378">
        <v>13826</v>
      </c>
      <c r="H14" s="379">
        <v>6862</v>
      </c>
      <c r="I14" s="378">
        <v>6562</v>
      </c>
      <c r="J14" s="379">
        <v>16020</v>
      </c>
      <c r="K14" s="378">
        <v>89981</v>
      </c>
      <c r="L14" s="379">
        <v>86868</v>
      </c>
      <c r="M14" s="378">
        <v>150625</v>
      </c>
      <c r="N14" s="379">
        <v>89983</v>
      </c>
      <c r="O14" s="378">
        <v>79063</v>
      </c>
      <c r="P14" s="379">
        <v>372832</v>
      </c>
      <c r="Q14" s="378">
        <v>220427</v>
      </c>
      <c r="R14" s="379">
        <v>231205</v>
      </c>
      <c r="S14" s="378">
        <v>268522</v>
      </c>
      <c r="T14" s="379">
        <v>409323</v>
      </c>
      <c r="U14" s="378">
        <v>336752</v>
      </c>
      <c r="V14" s="379">
        <v>397854</v>
      </c>
      <c r="W14" s="378">
        <v>350134</v>
      </c>
    </row>
    <row r="15" spans="2:23">
      <c r="B15" s="274"/>
      <c r="C15" s="334" t="s">
        <v>122</v>
      </c>
      <c r="D15" s="334" t="s">
        <v>123</v>
      </c>
      <c r="E15" s="378">
        <v>79240</v>
      </c>
      <c r="F15" s="379">
        <v>5690</v>
      </c>
      <c r="G15" s="378">
        <v>1596</v>
      </c>
      <c r="H15" s="379">
        <v>30562</v>
      </c>
      <c r="I15" s="378">
        <v>2267</v>
      </c>
      <c r="J15" s="379">
        <v>1726</v>
      </c>
      <c r="K15" s="378">
        <v>74024</v>
      </c>
      <c r="L15" s="379">
        <v>93676</v>
      </c>
      <c r="M15" s="378">
        <v>10995</v>
      </c>
      <c r="N15" s="379">
        <v>33398</v>
      </c>
      <c r="O15" s="378">
        <v>146548</v>
      </c>
      <c r="P15" s="379">
        <v>96219</v>
      </c>
      <c r="Q15" s="378">
        <v>39406</v>
      </c>
      <c r="R15" s="379">
        <v>21462</v>
      </c>
      <c r="S15" s="378">
        <v>28420</v>
      </c>
      <c r="T15" s="379">
        <v>8512</v>
      </c>
      <c r="U15" s="378">
        <v>501180</v>
      </c>
      <c r="V15" s="379">
        <v>6382</v>
      </c>
      <c r="W15" s="378">
        <v>12595</v>
      </c>
    </row>
    <row r="16" spans="2:23">
      <c r="B16" s="274"/>
      <c r="C16" s="333" t="s">
        <v>60</v>
      </c>
      <c r="D16" s="333" t="s">
        <v>124</v>
      </c>
      <c r="E16" s="376">
        <v>128322</v>
      </c>
      <c r="F16" s="377">
        <v>-513021</v>
      </c>
      <c r="G16" s="376">
        <v>233666</v>
      </c>
      <c r="H16" s="377">
        <v>664632</v>
      </c>
      <c r="I16" s="376">
        <v>864351</v>
      </c>
      <c r="J16" s="377">
        <v>1334462</v>
      </c>
      <c r="K16" s="376">
        <v>429591</v>
      </c>
      <c r="L16" s="377">
        <v>840911</v>
      </c>
      <c r="M16" s="376">
        <v>1197126</v>
      </c>
      <c r="N16" s="377">
        <v>744122</v>
      </c>
      <c r="O16" s="376">
        <v>248208</v>
      </c>
      <c r="P16" s="377">
        <v>575959</v>
      </c>
      <c r="Q16" s="376">
        <v>903588</v>
      </c>
      <c r="R16" s="377">
        <v>406857</v>
      </c>
      <c r="S16" s="376">
        <v>1866195</v>
      </c>
      <c r="T16" s="377">
        <v>1699649</v>
      </c>
      <c r="U16" s="376">
        <v>1506629</v>
      </c>
      <c r="V16" s="377">
        <v>1313010</v>
      </c>
      <c r="W16" s="376">
        <v>503926</v>
      </c>
    </row>
    <row r="17" spans="2:23">
      <c r="B17" s="274"/>
      <c r="C17" s="334" t="s">
        <v>125</v>
      </c>
      <c r="D17" s="334" t="s">
        <v>126</v>
      </c>
      <c r="E17" s="378">
        <v>26773</v>
      </c>
      <c r="F17" s="379">
        <v>88470</v>
      </c>
      <c r="G17" s="378">
        <v>11284</v>
      </c>
      <c r="H17" s="379">
        <v>22376</v>
      </c>
      <c r="I17" s="378">
        <v>5091</v>
      </c>
      <c r="J17" s="379">
        <v>3547</v>
      </c>
      <c r="K17" s="378">
        <v>251762</v>
      </c>
      <c r="L17" s="379">
        <v>285093</v>
      </c>
      <c r="M17" s="378">
        <v>78526</v>
      </c>
      <c r="N17" s="379">
        <v>103405</v>
      </c>
      <c r="O17" s="378">
        <v>77200</v>
      </c>
      <c r="P17" s="379">
        <v>51683</v>
      </c>
      <c r="Q17" s="378">
        <v>439795</v>
      </c>
      <c r="R17" s="379">
        <v>210938</v>
      </c>
      <c r="S17" s="378">
        <v>359770</v>
      </c>
      <c r="T17" s="379">
        <v>48617</v>
      </c>
      <c r="U17" s="378">
        <v>2943464</v>
      </c>
      <c r="V17" s="379">
        <v>544395</v>
      </c>
      <c r="W17" s="378">
        <v>430611</v>
      </c>
    </row>
    <row r="18" spans="2:23">
      <c r="B18" s="274"/>
      <c r="C18" s="334" t="s">
        <v>127</v>
      </c>
      <c r="D18" s="334" t="s">
        <v>128</v>
      </c>
      <c r="E18" s="378">
        <v>31116</v>
      </c>
      <c r="F18" s="379">
        <v>66042</v>
      </c>
      <c r="G18" s="378">
        <v>19339</v>
      </c>
      <c r="H18" s="379">
        <v>193920</v>
      </c>
      <c r="I18" s="378">
        <v>51247</v>
      </c>
      <c r="J18" s="379">
        <v>129006</v>
      </c>
      <c r="K18" s="378">
        <v>92225</v>
      </c>
      <c r="L18" s="379">
        <v>68284</v>
      </c>
      <c r="M18" s="378">
        <v>93889</v>
      </c>
      <c r="N18" s="379">
        <v>165725</v>
      </c>
      <c r="O18" s="378">
        <v>518122</v>
      </c>
      <c r="P18" s="379">
        <v>424841</v>
      </c>
      <c r="Q18" s="378">
        <v>230349</v>
      </c>
      <c r="R18" s="379">
        <v>175622</v>
      </c>
      <c r="S18" s="378">
        <v>259304</v>
      </c>
      <c r="T18" s="379">
        <v>137086</v>
      </c>
      <c r="U18" s="378">
        <v>274000</v>
      </c>
      <c r="V18" s="379">
        <v>270670</v>
      </c>
      <c r="W18" s="378">
        <v>800474</v>
      </c>
    </row>
    <row r="19" spans="2:23">
      <c r="B19" s="274"/>
      <c r="C19" s="333" t="s">
        <v>132</v>
      </c>
      <c r="D19" s="333" t="s">
        <v>133</v>
      </c>
      <c r="E19" s="376">
        <v>123980</v>
      </c>
      <c r="F19" s="377">
        <v>-490593</v>
      </c>
      <c r="G19" s="376">
        <v>225610</v>
      </c>
      <c r="H19" s="377">
        <v>493088</v>
      </c>
      <c r="I19" s="376">
        <v>818195</v>
      </c>
      <c r="J19" s="377">
        <v>1209004</v>
      </c>
      <c r="K19" s="376">
        <v>589128</v>
      </c>
      <c r="L19" s="377">
        <v>1057719</v>
      </c>
      <c r="M19" s="376">
        <v>1181762</v>
      </c>
      <c r="N19" s="377">
        <v>681803</v>
      </c>
      <c r="O19" s="376">
        <v>-192713</v>
      </c>
      <c r="P19" s="377">
        <v>202801</v>
      </c>
      <c r="Q19" s="376">
        <v>1113034</v>
      </c>
      <c r="R19" s="377">
        <v>442173</v>
      </c>
      <c r="S19" s="376">
        <v>1966661</v>
      </c>
      <c r="T19" s="377">
        <v>1611179</v>
      </c>
      <c r="U19" s="376">
        <v>4176093</v>
      </c>
      <c r="V19" s="377">
        <v>1586735</v>
      </c>
      <c r="W19" s="376">
        <v>134064</v>
      </c>
    </row>
    <row r="20" spans="2:23">
      <c r="B20" s="274"/>
      <c r="C20" s="334" t="s">
        <v>134</v>
      </c>
      <c r="D20" s="334" t="s">
        <v>135</v>
      </c>
      <c r="E20" s="378"/>
      <c r="F20" s="379">
        <v>3353</v>
      </c>
      <c r="G20" s="378">
        <v>6150</v>
      </c>
      <c r="H20" s="379">
        <v>121317</v>
      </c>
      <c r="I20" s="378">
        <v>307416</v>
      </c>
      <c r="J20" s="379">
        <v>422171</v>
      </c>
      <c r="K20" s="378">
        <v>268441</v>
      </c>
      <c r="L20" s="379">
        <v>549502</v>
      </c>
      <c r="M20" s="378">
        <v>431646</v>
      </c>
      <c r="N20" s="379">
        <v>510830</v>
      </c>
      <c r="O20" s="378">
        <v>211689</v>
      </c>
      <c r="P20" s="379">
        <v>156054</v>
      </c>
      <c r="Q20" s="378">
        <v>476589</v>
      </c>
      <c r="R20" s="379">
        <v>119947</v>
      </c>
      <c r="S20" s="378">
        <v>544202</v>
      </c>
      <c r="T20" s="379">
        <v>489197</v>
      </c>
      <c r="U20" s="378">
        <v>1554656</v>
      </c>
      <c r="V20" s="379">
        <v>695986</v>
      </c>
      <c r="W20" s="378">
        <v>394979</v>
      </c>
    </row>
    <row r="21" spans="2:23">
      <c r="B21" s="274"/>
      <c r="C21" s="334" t="s">
        <v>651</v>
      </c>
      <c r="D21" s="334" t="s">
        <v>694</v>
      </c>
      <c r="E21" s="378"/>
      <c r="F21" s="379"/>
      <c r="G21" s="378"/>
      <c r="H21" s="379"/>
      <c r="I21" s="378"/>
      <c r="J21" s="379"/>
      <c r="K21" s="378">
        <v>-10220</v>
      </c>
      <c r="L21" s="379"/>
      <c r="M21" s="378"/>
      <c r="N21" s="379"/>
      <c r="O21" s="378"/>
      <c r="P21" s="379"/>
      <c r="Q21" s="378"/>
      <c r="R21" s="379"/>
      <c r="S21" s="378"/>
      <c r="T21" s="379"/>
      <c r="U21" s="378"/>
      <c r="V21" s="379"/>
      <c r="W21" s="378"/>
    </row>
    <row r="22" spans="2:23">
      <c r="B22" s="274"/>
      <c r="C22" s="337" t="s">
        <v>136</v>
      </c>
      <c r="D22" s="337" t="s">
        <v>137</v>
      </c>
      <c r="E22" s="380"/>
      <c r="F22" s="381">
        <v>1494</v>
      </c>
      <c r="G22" s="380">
        <v>12240</v>
      </c>
      <c r="H22" s="381">
        <v>-34798</v>
      </c>
      <c r="I22" s="380">
        <v>41394</v>
      </c>
      <c r="J22" s="381">
        <v>1822</v>
      </c>
      <c r="K22" s="380">
        <v>23220</v>
      </c>
      <c r="L22" s="381">
        <v>-51684</v>
      </c>
      <c r="M22" s="380">
        <v>-15427</v>
      </c>
      <c r="N22" s="381">
        <v>-28130</v>
      </c>
      <c r="O22" s="380">
        <v>33812</v>
      </c>
      <c r="P22" s="381">
        <v>30926</v>
      </c>
      <c r="Q22" s="380">
        <v>-112297</v>
      </c>
      <c r="R22" s="381">
        <v>144426</v>
      </c>
      <c r="S22" s="380">
        <v>-47948</v>
      </c>
      <c r="T22" s="381">
        <v>5015</v>
      </c>
      <c r="U22" s="380">
        <v>27155</v>
      </c>
      <c r="V22" s="381">
        <v>-31794</v>
      </c>
      <c r="W22" s="380">
        <v>177957</v>
      </c>
    </row>
    <row r="23" spans="2:23">
      <c r="B23" s="274"/>
      <c r="C23" s="336" t="s">
        <v>138</v>
      </c>
      <c r="D23" s="336" t="s">
        <v>139</v>
      </c>
      <c r="E23" s="376">
        <v>71341</v>
      </c>
      <c r="F23" s="377">
        <v>4847</v>
      </c>
      <c r="G23" s="376">
        <v>18390</v>
      </c>
      <c r="H23" s="377">
        <v>86519</v>
      </c>
      <c r="I23" s="376">
        <v>348811</v>
      </c>
      <c r="J23" s="377">
        <v>423993</v>
      </c>
      <c r="K23" s="376">
        <v>281441</v>
      </c>
      <c r="L23" s="377">
        <v>497817</v>
      </c>
      <c r="M23" s="376">
        <v>416219</v>
      </c>
      <c r="N23" s="377">
        <v>482700</v>
      </c>
      <c r="O23" s="376">
        <v>245501</v>
      </c>
      <c r="P23" s="377">
        <v>186980</v>
      </c>
      <c r="Q23" s="376">
        <v>364291</v>
      </c>
      <c r="R23" s="377">
        <v>264374</v>
      </c>
      <c r="S23" s="376">
        <v>496254</v>
      </c>
      <c r="T23" s="377">
        <v>494212</v>
      </c>
      <c r="U23" s="376">
        <v>1581812</v>
      </c>
      <c r="V23" s="377">
        <v>664191</v>
      </c>
      <c r="W23" s="376">
        <v>572936</v>
      </c>
    </row>
    <row r="24" spans="2:23">
      <c r="B24" s="274"/>
      <c r="C24" s="470" t="s">
        <v>897</v>
      </c>
      <c r="D24" s="470" t="s">
        <v>896</v>
      </c>
      <c r="E24" s="376"/>
      <c r="F24" s="377"/>
      <c r="G24" s="376"/>
      <c r="H24" s="377"/>
      <c r="I24" s="376">
        <v>469384</v>
      </c>
      <c r="J24" s="377">
        <v>785011</v>
      </c>
      <c r="K24" s="376">
        <v>307686</v>
      </c>
      <c r="L24" s="377">
        <v>559901</v>
      </c>
      <c r="M24" s="376">
        <v>765543</v>
      </c>
      <c r="N24" s="377">
        <v>199102</v>
      </c>
      <c r="O24" s="376">
        <v>-438215</v>
      </c>
      <c r="P24" s="377">
        <v>15820</v>
      </c>
      <c r="Q24" s="376">
        <v>748743</v>
      </c>
      <c r="R24" s="377">
        <v>177799</v>
      </c>
      <c r="S24" s="376">
        <v>1470407</v>
      </c>
      <c r="T24" s="377">
        <v>1116967</v>
      </c>
      <c r="U24" s="376">
        <v>2594281</v>
      </c>
      <c r="V24" s="377">
        <v>922543</v>
      </c>
      <c r="W24" s="376">
        <v>-438872</v>
      </c>
    </row>
    <row r="25" spans="2:23">
      <c r="B25" s="274"/>
      <c r="C25" s="338" t="s">
        <v>652</v>
      </c>
      <c r="D25" s="338" t="s">
        <v>142</v>
      </c>
      <c r="E25" s="382"/>
      <c r="F25" s="383"/>
      <c r="G25" s="382">
        <v>2453</v>
      </c>
      <c r="H25" s="383"/>
      <c r="I25" s="382"/>
      <c r="J25" s="383"/>
      <c r="K25" s="382">
        <v>3625</v>
      </c>
      <c r="L25" s="383">
        <v>8222</v>
      </c>
      <c r="M25" s="382">
        <v>79039</v>
      </c>
      <c r="N25" s="383">
        <v>53444</v>
      </c>
      <c r="O25" s="382">
        <v>12610</v>
      </c>
      <c r="P25" s="383">
        <v>5843</v>
      </c>
      <c r="Q25" s="382">
        <v>9986</v>
      </c>
      <c r="R25" s="383">
        <v>13079</v>
      </c>
      <c r="S25" s="382">
        <v>48197</v>
      </c>
      <c r="T25" s="383">
        <v>87873</v>
      </c>
      <c r="U25" s="382">
        <v>57303</v>
      </c>
      <c r="V25" s="383">
        <v>-43595</v>
      </c>
      <c r="W25" s="382">
        <v>34590</v>
      </c>
    </row>
    <row r="26" spans="2:23">
      <c r="B26" s="274"/>
      <c r="C26" s="333" t="s">
        <v>143</v>
      </c>
      <c r="D26" s="333" t="s">
        <v>144</v>
      </c>
      <c r="E26" s="376">
        <v>52639</v>
      </c>
      <c r="F26" s="377">
        <v>-495440</v>
      </c>
      <c r="G26" s="376">
        <v>204766</v>
      </c>
      <c r="H26" s="377">
        <v>406568</v>
      </c>
      <c r="I26" s="376">
        <v>469384</v>
      </c>
      <c r="J26" s="377">
        <v>785011</v>
      </c>
      <c r="K26" s="376">
        <v>304061</v>
      </c>
      <c r="L26" s="377">
        <v>551678</v>
      </c>
      <c r="M26" s="376">
        <v>686504</v>
      </c>
      <c r="N26" s="377">
        <v>145658</v>
      </c>
      <c r="O26" s="376">
        <v>-450825</v>
      </c>
      <c r="P26" s="377">
        <v>9977</v>
      </c>
      <c r="Q26" s="376">
        <v>738756</v>
      </c>
      <c r="R26" s="377">
        <v>164720</v>
      </c>
      <c r="S26" s="376">
        <v>1422209</v>
      </c>
      <c r="T26" s="377">
        <v>1029094</v>
      </c>
      <c r="U26" s="376">
        <v>2536978</v>
      </c>
      <c r="V26" s="377">
        <v>966139</v>
      </c>
      <c r="W26" s="376">
        <v>-473463</v>
      </c>
    </row>
    <row r="28" spans="2:23">
      <c r="B28" s="55"/>
      <c r="C28" s="55"/>
      <c r="D28" s="82"/>
      <c r="E28" s="82"/>
      <c r="F28" s="82"/>
      <c r="G28" s="82"/>
      <c r="H28" s="82"/>
      <c r="I28" s="82"/>
      <c r="J28" s="82"/>
      <c r="K28" s="82"/>
      <c r="L28" s="82"/>
      <c r="M28" s="82"/>
      <c r="N28" s="82"/>
      <c r="O28" s="82"/>
      <c r="P28" s="82"/>
      <c r="Q28" s="82"/>
      <c r="R28" s="82"/>
      <c r="S28" s="82"/>
      <c r="T28" s="82"/>
    </row>
    <row r="29" spans="2:23">
      <c r="B29" s="56"/>
      <c r="C29" s="55"/>
      <c r="D29" s="82"/>
      <c r="E29" s="82"/>
      <c r="F29" s="82"/>
      <c r="G29" s="82"/>
      <c r="H29" s="82"/>
      <c r="I29" s="82"/>
      <c r="K29" s="82"/>
      <c r="L29" s="82"/>
      <c r="M29" s="82"/>
      <c r="N29" s="82"/>
      <c r="O29" s="82"/>
      <c r="P29" s="82"/>
      <c r="Q29" s="82"/>
      <c r="R29" s="82"/>
      <c r="S29" s="82"/>
      <c r="T29" s="82"/>
    </row>
    <row r="30" spans="2:23">
      <c r="B30" s="275"/>
      <c r="C30" s="275"/>
      <c r="S30" s="82"/>
      <c r="T30" s="82"/>
    </row>
    <row r="31" spans="2:23">
      <c r="B31" s="55"/>
      <c r="C31" s="55"/>
      <c r="D31" s="82"/>
      <c r="E31" s="82"/>
      <c r="F31" s="82"/>
      <c r="G31" s="82"/>
      <c r="H31" s="82"/>
      <c r="I31" s="82"/>
      <c r="J31" s="82"/>
      <c r="K31" s="82"/>
      <c r="L31" s="82"/>
      <c r="M31" s="82"/>
      <c r="N31" s="82"/>
      <c r="O31" s="82"/>
      <c r="P31" s="82"/>
      <c r="Q31" s="82"/>
      <c r="R31" s="82"/>
      <c r="S31" s="82"/>
      <c r="T31" s="82"/>
    </row>
    <row r="32" spans="2:23">
      <c r="B32" s="275"/>
      <c r="C32" s="55"/>
      <c r="D32" s="82"/>
      <c r="E32" s="82"/>
      <c r="F32" s="82"/>
      <c r="G32" s="82"/>
      <c r="H32" s="82"/>
      <c r="I32" s="82"/>
      <c r="J32" s="82"/>
      <c r="K32" s="82"/>
      <c r="L32" s="82"/>
      <c r="M32" s="82"/>
      <c r="N32" s="82"/>
      <c r="O32" s="82"/>
      <c r="P32" s="82"/>
      <c r="Q32" s="82"/>
      <c r="R32" s="82"/>
      <c r="S32" s="82"/>
      <c r="T32" s="82"/>
    </row>
    <row r="33" spans="2:20">
      <c r="B33" s="275"/>
      <c r="C33" s="275"/>
      <c r="D33" s="82"/>
      <c r="E33" s="82"/>
      <c r="F33" s="82"/>
      <c r="G33" s="82"/>
      <c r="H33" s="82"/>
      <c r="I33" s="82"/>
      <c r="J33" s="82"/>
      <c r="K33" s="82"/>
      <c r="L33" s="82"/>
      <c r="M33" s="82"/>
      <c r="N33" s="82"/>
      <c r="O33" s="82"/>
      <c r="P33" s="82"/>
      <c r="Q33" s="82"/>
      <c r="R33" s="82"/>
      <c r="S33" s="82"/>
      <c r="T33" s="82"/>
    </row>
    <row r="34" spans="2:20">
      <c r="B34" s="55"/>
      <c r="C34" s="55"/>
      <c r="D34" s="82"/>
      <c r="E34" s="82"/>
      <c r="F34" s="82"/>
      <c r="G34" s="82"/>
      <c r="H34" s="82"/>
      <c r="I34" s="82"/>
      <c r="J34" s="82"/>
      <c r="K34" s="82"/>
      <c r="L34" s="82"/>
      <c r="M34" s="82"/>
      <c r="N34" s="82"/>
      <c r="O34" s="82"/>
      <c r="P34" s="82"/>
      <c r="Q34" s="82"/>
      <c r="R34" s="82"/>
      <c r="S34" s="82"/>
      <c r="T34" s="82"/>
    </row>
    <row r="35" spans="2:20">
      <c r="B35" s="275"/>
      <c r="C35" s="55"/>
      <c r="D35" s="82"/>
      <c r="E35" s="82"/>
      <c r="F35" s="82"/>
      <c r="G35" s="82"/>
      <c r="H35" s="82"/>
      <c r="I35" s="82"/>
      <c r="J35" s="82"/>
      <c r="K35" s="82"/>
      <c r="L35" s="82"/>
      <c r="M35" s="82"/>
      <c r="N35" s="82"/>
      <c r="O35" s="82"/>
      <c r="P35" s="82"/>
      <c r="Q35" s="82"/>
      <c r="R35" s="82"/>
    </row>
    <row r="36" spans="2:20">
      <c r="B36" s="56"/>
      <c r="C36" s="55"/>
    </row>
    <row r="38" spans="2:20">
      <c r="C38" s="55"/>
    </row>
    <row r="40" spans="2:20">
      <c r="C40" s="55"/>
    </row>
    <row r="48" spans="2:20">
      <c r="C48" s="276"/>
    </row>
  </sheetData>
  <mergeCells count="1">
    <mergeCell ref="C7:C8"/>
  </mergeCells>
  <phoneticPr fontId="3"/>
  <printOptions horizontalCentered="1"/>
  <pageMargins left="0.25" right="0.25" top="0.75" bottom="0.75" header="0.3" footer="0.3"/>
  <pageSetup paperSize="9" scale="41" orientation="landscape" r:id="rId1"/>
  <headerFooter differentFirst="1">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F2444-3C08-4158-A316-A736192CBC8C}">
  <sheetPr>
    <pageSetUpPr fitToPage="1"/>
  </sheetPr>
  <dimension ref="B2:X1029"/>
  <sheetViews>
    <sheetView showGridLines="0" zoomScale="75" zoomScaleNormal="75" workbookViewId="0">
      <pane xSplit="4" ySplit="8" topLeftCell="Q88" activePane="bottomRight" state="frozen"/>
      <selection pane="topRight"/>
      <selection pane="bottomLeft"/>
      <selection pane="bottomRight"/>
    </sheetView>
  </sheetViews>
  <sheetFormatPr defaultColWidth="13.19921875" defaultRowHeight="15" customHeight="1" outlineLevelRow="1"/>
  <cols>
    <col min="1" max="2" width="5.59765625" style="90" customWidth="1"/>
    <col min="3" max="3" width="35.09765625" style="90" customWidth="1"/>
    <col min="4" max="4" width="46.3984375" style="90" bestFit="1" customWidth="1"/>
    <col min="5" max="23" width="12.59765625" style="90" customWidth="1"/>
    <col min="24" max="24" width="7.69921875" style="90" bestFit="1" customWidth="1"/>
    <col min="25" max="35" width="8" style="90" customWidth="1"/>
    <col min="36" max="16384" width="13.19921875" style="90"/>
  </cols>
  <sheetData>
    <row r="2" spans="3:23" ht="15" hidden="1" customHeight="1" outlineLevel="1">
      <c r="E2" s="194" t="s">
        <v>571</v>
      </c>
      <c r="F2" s="194" t="s">
        <v>570</v>
      </c>
      <c r="G2" s="194" t="s">
        <v>567</v>
      </c>
      <c r="H2" s="194" t="s">
        <v>566</v>
      </c>
      <c r="I2" s="194" t="s">
        <v>561</v>
      </c>
      <c r="J2" s="194" t="s">
        <v>560</v>
      </c>
      <c r="K2" s="194" t="s">
        <v>556</v>
      </c>
      <c r="L2" s="194" t="s">
        <v>555</v>
      </c>
      <c r="M2" s="194" t="s">
        <v>551</v>
      </c>
      <c r="N2" s="194" t="s">
        <v>550</v>
      </c>
      <c r="O2" s="194" t="s">
        <v>543</v>
      </c>
      <c r="P2" s="194" t="s">
        <v>101</v>
      </c>
      <c r="Q2" s="194" t="s">
        <v>0</v>
      </c>
      <c r="R2" s="194" t="s">
        <v>1</v>
      </c>
      <c r="S2" s="194" t="s">
        <v>2</v>
      </c>
      <c r="T2" s="194" t="s">
        <v>3</v>
      </c>
      <c r="U2" s="194" t="s">
        <v>4</v>
      </c>
      <c r="V2" s="194" t="s">
        <v>891</v>
      </c>
      <c r="W2" s="194" t="s">
        <v>892</v>
      </c>
    </row>
    <row r="3" spans="3:23" ht="15" hidden="1" customHeight="1" outlineLevel="1">
      <c r="E3" s="194" t="s">
        <v>769</v>
      </c>
      <c r="F3" s="194" t="s">
        <v>770</v>
      </c>
      <c r="G3" s="194" t="s">
        <v>771</v>
      </c>
      <c r="H3" s="194" t="s">
        <v>772</v>
      </c>
      <c r="I3" s="194" t="s">
        <v>773</v>
      </c>
      <c r="J3" s="194" t="s">
        <v>774</v>
      </c>
      <c r="K3" s="194" t="s">
        <v>775</v>
      </c>
      <c r="L3" s="194" t="s">
        <v>776</v>
      </c>
      <c r="M3" s="194" t="s">
        <v>777</v>
      </c>
      <c r="N3" s="194" t="s">
        <v>778</v>
      </c>
      <c r="O3" s="194" t="s">
        <v>779</v>
      </c>
      <c r="P3" s="194" t="s">
        <v>780</v>
      </c>
      <c r="Q3" s="194" t="s">
        <v>781</v>
      </c>
      <c r="R3" s="194" t="s">
        <v>782</v>
      </c>
      <c r="S3" s="194" t="s">
        <v>783</v>
      </c>
      <c r="T3" s="194" t="s">
        <v>768</v>
      </c>
      <c r="U3" s="194" t="s">
        <v>145</v>
      </c>
      <c r="V3" s="194" t="s">
        <v>784</v>
      </c>
      <c r="W3" s="194" t="s">
        <v>837</v>
      </c>
    </row>
    <row r="4" spans="3:23" ht="18.75" customHeight="1" collapsed="1"/>
    <row r="5" spans="3:23" ht="18.75" customHeight="1">
      <c r="C5" s="354" t="s">
        <v>576</v>
      </c>
      <c r="D5" s="354" t="s">
        <v>738</v>
      </c>
      <c r="F5" s="92"/>
      <c r="H5" s="92"/>
      <c r="J5" s="92"/>
      <c r="L5" s="92"/>
      <c r="N5" s="92"/>
      <c r="P5" s="92"/>
      <c r="R5" s="92"/>
    </row>
    <row r="6" spans="3:23" ht="18.75" customHeight="1">
      <c r="C6" s="91"/>
      <c r="D6" s="91"/>
      <c r="E6" s="91"/>
      <c r="F6" s="93"/>
      <c r="G6" s="91"/>
      <c r="H6" s="93"/>
      <c r="I6" s="91"/>
      <c r="J6" s="93"/>
      <c r="K6" s="91"/>
      <c r="L6" s="93"/>
      <c r="M6" s="91"/>
      <c r="N6" s="93"/>
      <c r="O6" s="91"/>
      <c r="P6" s="93"/>
      <c r="Q6" s="91"/>
      <c r="R6" s="93"/>
      <c r="S6" s="93"/>
      <c r="T6" s="93"/>
      <c r="U6" s="93"/>
      <c r="V6" s="93"/>
      <c r="W6" s="93" t="s">
        <v>146</v>
      </c>
    </row>
    <row r="7" spans="3:23" ht="18" customHeight="1">
      <c r="C7" s="486"/>
      <c r="D7" s="242" t="s">
        <v>433</v>
      </c>
      <c r="E7" s="242" t="s">
        <v>575</v>
      </c>
      <c r="F7" s="242" t="s">
        <v>573</v>
      </c>
      <c r="G7" s="242" t="s">
        <v>568</v>
      </c>
      <c r="H7" s="242" t="s">
        <v>564</v>
      </c>
      <c r="I7" s="242" t="s">
        <v>562</v>
      </c>
      <c r="J7" s="242" t="s">
        <v>558</v>
      </c>
      <c r="K7" s="242" t="s">
        <v>554</v>
      </c>
      <c r="L7" s="242" t="s">
        <v>552</v>
      </c>
      <c r="M7" s="242" t="s">
        <v>548</v>
      </c>
      <c r="N7" s="242" t="s">
        <v>546</v>
      </c>
      <c r="O7" s="242" t="s">
        <v>544</v>
      </c>
      <c r="P7" s="242" t="s">
        <v>541</v>
      </c>
      <c r="Q7" s="242" t="s">
        <v>147</v>
      </c>
      <c r="R7" s="242" t="s">
        <v>148</v>
      </c>
      <c r="S7" s="242" t="s">
        <v>149</v>
      </c>
      <c r="T7" s="242" t="s">
        <v>150</v>
      </c>
      <c r="U7" s="242" t="s">
        <v>151</v>
      </c>
      <c r="V7" s="242" t="s">
        <v>785</v>
      </c>
      <c r="W7" s="242" t="s">
        <v>838</v>
      </c>
    </row>
    <row r="8" spans="3:23" ht="18" customHeight="1">
      <c r="C8" s="487"/>
      <c r="D8" s="272" t="s">
        <v>152</v>
      </c>
      <c r="E8" s="273" t="s">
        <v>572</v>
      </c>
      <c r="F8" s="273" t="s">
        <v>574</v>
      </c>
      <c r="G8" s="273" t="s">
        <v>569</v>
      </c>
      <c r="H8" s="273" t="s">
        <v>565</v>
      </c>
      <c r="I8" s="273" t="s">
        <v>563</v>
      </c>
      <c r="J8" s="273" t="s">
        <v>559</v>
      </c>
      <c r="K8" s="273" t="s">
        <v>557</v>
      </c>
      <c r="L8" s="273" t="s">
        <v>553</v>
      </c>
      <c r="M8" s="273" t="s">
        <v>549</v>
      </c>
      <c r="N8" s="273" t="s">
        <v>547</v>
      </c>
      <c r="O8" s="273" t="s">
        <v>545</v>
      </c>
      <c r="P8" s="273" t="s">
        <v>542</v>
      </c>
      <c r="Q8" s="273" t="s">
        <v>153</v>
      </c>
      <c r="R8" s="273" t="s">
        <v>154</v>
      </c>
      <c r="S8" s="273" t="s">
        <v>155</v>
      </c>
      <c r="T8" s="273" t="s">
        <v>156</v>
      </c>
      <c r="U8" s="273" t="s">
        <v>157</v>
      </c>
      <c r="V8" s="273" t="s">
        <v>762</v>
      </c>
      <c r="W8" s="273" t="s">
        <v>830</v>
      </c>
    </row>
    <row r="9" spans="3:23" ht="18.75" customHeight="1">
      <c r="C9" s="95" t="s">
        <v>158</v>
      </c>
      <c r="D9" s="95" t="s">
        <v>159</v>
      </c>
      <c r="E9" s="384"/>
      <c r="F9" s="385"/>
      <c r="G9" s="384"/>
      <c r="H9" s="385"/>
      <c r="I9" s="384"/>
      <c r="J9" s="385"/>
      <c r="K9" s="384"/>
      <c r="L9" s="385"/>
      <c r="M9" s="384"/>
      <c r="N9" s="385"/>
      <c r="O9" s="384"/>
      <c r="P9" s="385"/>
      <c r="Q9" s="384"/>
      <c r="R9" s="385"/>
      <c r="S9" s="384"/>
      <c r="T9" s="385"/>
      <c r="U9" s="384"/>
      <c r="V9" s="385"/>
      <c r="W9" s="384"/>
    </row>
    <row r="10" spans="3:23" ht="18.75" customHeight="1">
      <c r="C10" s="96" t="s">
        <v>160</v>
      </c>
      <c r="D10" s="96" t="s">
        <v>161</v>
      </c>
      <c r="E10" s="386"/>
      <c r="F10" s="387"/>
      <c r="G10" s="386"/>
      <c r="H10" s="387"/>
      <c r="I10" s="386"/>
      <c r="J10" s="387"/>
      <c r="K10" s="386"/>
      <c r="L10" s="387"/>
      <c r="M10" s="386"/>
      <c r="N10" s="387"/>
      <c r="O10" s="386"/>
      <c r="P10" s="387"/>
      <c r="Q10" s="386"/>
      <c r="R10" s="387"/>
      <c r="S10" s="386"/>
      <c r="T10" s="387"/>
      <c r="U10" s="386"/>
      <c r="V10" s="387"/>
      <c r="W10" s="386"/>
    </row>
    <row r="11" spans="3:23" ht="18.75" customHeight="1">
      <c r="C11" s="97" t="s">
        <v>162</v>
      </c>
      <c r="D11" s="97" t="s">
        <v>163</v>
      </c>
      <c r="E11" s="386">
        <v>2899810</v>
      </c>
      <c r="F11" s="387">
        <v>2327965</v>
      </c>
      <c r="G11" s="386">
        <v>2206359</v>
      </c>
      <c r="H11" s="387">
        <v>2555270</v>
      </c>
      <c r="I11" s="386">
        <v>2843477</v>
      </c>
      <c r="J11" s="387">
        <v>3800330</v>
      </c>
      <c r="K11" s="386">
        <v>3982171</v>
      </c>
      <c r="L11" s="387">
        <v>10870365</v>
      </c>
      <c r="M11" s="386">
        <v>11668867</v>
      </c>
      <c r="N11" s="387">
        <v>10918672</v>
      </c>
      <c r="O11" s="386">
        <v>8853650</v>
      </c>
      <c r="P11" s="387">
        <v>9491272</v>
      </c>
      <c r="Q11" s="386">
        <v>10167232</v>
      </c>
      <c r="R11" s="387">
        <v>9727173</v>
      </c>
      <c r="S11" s="386">
        <v>9944909</v>
      </c>
      <c r="T11" s="387">
        <v>9916750</v>
      </c>
      <c r="U11" s="386">
        <v>12864371</v>
      </c>
      <c r="V11" s="387">
        <v>10188696</v>
      </c>
      <c r="W11" s="386">
        <v>10035171</v>
      </c>
    </row>
    <row r="12" spans="3:23" ht="18.75" customHeight="1">
      <c r="C12" s="98" t="s">
        <v>165</v>
      </c>
      <c r="D12" s="98" t="s">
        <v>164</v>
      </c>
      <c r="E12" s="386"/>
      <c r="F12" s="387"/>
      <c r="G12" s="386"/>
      <c r="H12" s="387"/>
      <c r="I12" s="386"/>
      <c r="J12" s="387"/>
      <c r="K12" s="386"/>
      <c r="L12" s="387"/>
      <c r="M12" s="386"/>
      <c r="N12" s="387"/>
      <c r="O12" s="386"/>
      <c r="P12" s="387"/>
      <c r="Q12" s="386"/>
      <c r="R12" s="387"/>
      <c r="S12" s="386"/>
      <c r="T12" s="387">
        <v>2842463</v>
      </c>
      <c r="U12" s="386">
        <v>5376</v>
      </c>
      <c r="V12" s="387">
        <v>5375</v>
      </c>
      <c r="W12" s="386">
        <v>5375</v>
      </c>
    </row>
    <row r="13" spans="3:23" ht="27" customHeight="1">
      <c r="C13" s="98" t="s">
        <v>722</v>
      </c>
      <c r="D13" s="98" t="s">
        <v>166</v>
      </c>
      <c r="E13" s="386">
        <v>619023</v>
      </c>
      <c r="F13" s="387">
        <v>831967</v>
      </c>
      <c r="G13" s="386">
        <v>1483989</v>
      </c>
      <c r="H13" s="387">
        <v>2029827</v>
      </c>
      <c r="I13" s="386">
        <v>2302521</v>
      </c>
      <c r="J13" s="387">
        <v>2531496</v>
      </c>
      <c r="K13" s="386">
        <v>3550165</v>
      </c>
      <c r="L13" s="387">
        <v>4983692</v>
      </c>
      <c r="M13" s="386">
        <v>5701903</v>
      </c>
      <c r="N13" s="387">
        <v>6415206</v>
      </c>
      <c r="O13" s="386">
        <v>6360872</v>
      </c>
      <c r="P13" s="387">
        <v>5543958</v>
      </c>
      <c r="Q13" s="386">
        <v>4673594</v>
      </c>
      <c r="R13" s="387">
        <v>5812299</v>
      </c>
      <c r="S13" s="386">
        <v>9425280</v>
      </c>
      <c r="T13" s="387">
        <v>8019903</v>
      </c>
      <c r="U13" s="386">
        <v>9202433</v>
      </c>
      <c r="V13" s="387">
        <v>8499386</v>
      </c>
      <c r="W13" s="386">
        <v>7702639</v>
      </c>
    </row>
    <row r="14" spans="3:23" ht="18.75" customHeight="1">
      <c r="C14" s="98" t="s">
        <v>167</v>
      </c>
      <c r="D14" s="98" t="s">
        <v>168</v>
      </c>
      <c r="E14" s="386">
        <v>623</v>
      </c>
      <c r="F14" s="387">
        <v>1471</v>
      </c>
      <c r="G14" s="386"/>
      <c r="H14" s="387"/>
      <c r="I14" s="386"/>
      <c r="J14" s="387">
        <v>2225</v>
      </c>
      <c r="K14" s="386">
        <v>6184</v>
      </c>
      <c r="L14" s="387">
        <v>13178</v>
      </c>
      <c r="M14" s="386">
        <v>37227</v>
      </c>
      <c r="N14" s="387">
        <v>47074</v>
      </c>
      <c r="O14" s="386">
        <v>7711</v>
      </c>
      <c r="P14" s="387">
        <v>4901</v>
      </c>
      <c r="Q14" s="386">
        <v>5128</v>
      </c>
      <c r="R14" s="387">
        <v>15783</v>
      </c>
      <c r="S14" s="386">
        <v>13801</v>
      </c>
      <c r="T14" s="387">
        <v>58616</v>
      </c>
      <c r="U14" s="386">
        <v>29143</v>
      </c>
      <c r="V14" s="387">
        <v>57713</v>
      </c>
      <c r="W14" s="386">
        <v>1802</v>
      </c>
    </row>
    <row r="15" spans="3:23" ht="18.75" customHeight="1">
      <c r="C15" s="98" t="s">
        <v>630</v>
      </c>
      <c r="D15" s="98" t="s">
        <v>632</v>
      </c>
      <c r="E15" s="386"/>
      <c r="F15" s="387"/>
      <c r="G15" s="386">
        <v>19459</v>
      </c>
      <c r="H15" s="387">
        <v>0</v>
      </c>
      <c r="I15" s="386">
        <v>938</v>
      </c>
      <c r="J15" s="387"/>
      <c r="K15" s="386"/>
      <c r="L15" s="387"/>
      <c r="M15" s="386"/>
      <c r="N15" s="387"/>
      <c r="O15" s="386"/>
      <c r="P15" s="387"/>
      <c r="Q15" s="386"/>
      <c r="R15" s="387"/>
      <c r="S15" s="386"/>
      <c r="T15" s="387"/>
      <c r="U15" s="386"/>
      <c r="V15" s="387"/>
      <c r="W15" s="386"/>
    </row>
    <row r="16" spans="3:23" ht="18.75" customHeight="1">
      <c r="C16" s="98" t="s">
        <v>631</v>
      </c>
      <c r="D16" s="98" t="s">
        <v>633</v>
      </c>
      <c r="E16" s="386"/>
      <c r="F16" s="387"/>
      <c r="G16" s="386">
        <v>105</v>
      </c>
      <c r="H16" s="387">
        <v>147</v>
      </c>
      <c r="I16" s="386">
        <v>3116</v>
      </c>
      <c r="J16" s="387"/>
      <c r="K16" s="386"/>
      <c r="L16" s="387"/>
      <c r="M16" s="386"/>
      <c r="N16" s="387"/>
      <c r="O16" s="386"/>
      <c r="P16" s="387"/>
      <c r="Q16" s="386"/>
      <c r="R16" s="387"/>
      <c r="S16" s="386"/>
      <c r="T16" s="387"/>
      <c r="U16" s="386"/>
      <c r="V16" s="387"/>
      <c r="W16" s="386"/>
    </row>
    <row r="17" spans="3:24" ht="18.75" customHeight="1">
      <c r="C17" s="98" t="s">
        <v>623</v>
      </c>
      <c r="D17" s="98" t="s">
        <v>204</v>
      </c>
      <c r="E17" s="386">
        <v>7395</v>
      </c>
      <c r="F17" s="387">
        <v>6276</v>
      </c>
      <c r="G17" s="386">
        <v>23865</v>
      </c>
      <c r="H17" s="387">
        <v>37478</v>
      </c>
      <c r="I17" s="386">
        <v>28830</v>
      </c>
      <c r="J17" s="387">
        <v>25056</v>
      </c>
      <c r="K17" s="386">
        <v>20957</v>
      </c>
      <c r="L17" s="387">
        <v>41804</v>
      </c>
      <c r="M17" s="386">
        <v>17866</v>
      </c>
      <c r="N17" s="387">
        <v>31133</v>
      </c>
      <c r="O17" s="386">
        <v>25352</v>
      </c>
      <c r="P17" s="387"/>
      <c r="Q17" s="386"/>
      <c r="R17" s="387"/>
      <c r="S17" s="386"/>
      <c r="T17" s="387"/>
      <c r="U17" s="386"/>
      <c r="V17" s="387"/>
      <c r="W17" s="386"/>
    </row>
    <row r="18" spans="3:24" ht="18.75" customHeight="1">
      <c r="C18" s="97" t="s">
        <v>120</v>
      </c>
      <c r="D18" s="97" t="s">
        <v>121</v>
      </c>
      <c r="E18" s="386">
        <v>62212</v>
      </c>
      <c r="F18" s="387">
        <v>31236</v>
      </c>
      <c r="G18" s="386">
        <v>70511</v>
      </c>
      <c r="H18" s="387">
        <v>169170</v>
      </c>
      <c r="I18" s="386">
        <v>170259</v>
      </c>
      <c r="J18" s="387">
        <v>232878</v>
      </c>
      <c r="K18" s="386">
        <v>285290</v>
      </c>
      <c r="L18" s="387">
        <v>377675</v>
      </c>
      <c r="M18" s="386">
        <v>390458</v>
      </c>
      <c r="N18" s="387">
        <v>412145</v>
      </c>
      <c r="O18" s="386">
        <v>432401</v>
      </c>
      <c r="P18" s="387">
        <v>451033</v>
      </c>
      <c r="Q18" s="386">
        <v>326439</v>
      </c>
      <c r="R18" s="387">
        <v>826228</v>
      </c>
      <c r="S18" s="386">
        <v>945851</v>
      </c>
      <c r="T18" s="387">
        <v>998873</v>
      </c>
      <c r="U18" s="386">
        <v>880923</v>
      </c>
      <c r="V18" s="387">
        <v>1239188</v>
      </c>
      <c r="W18" s="386">
        <v>661746</v>
      </c>
    </row>
    <row r="19" spans="3:24" ht="18.75" customHeight="1">
      <c r="C19" s="99" t="s">
        <v>169</v>
      </c>
      <c r="D19" s="99" t="s">
        <v>170</v>
      </c>
      <c r="E19" s="384">
        <v>-2930</v>
      </c>
      <c r="F19" s="385">
        <v>-12042</v>
      </c>
      <c r="G19" s="384">
        <v>-39567</v>
      </c>
      <c r="H19" s="385">
        <v>-44650</v>
      </c>
      <c r="I19" s="384">
        <v>-30986</v>
      </c>
      <c r="J19" s="385">
        <v>-33541</v>
      </c>
      <c r="K19" s="384">
        <v>-35243</v>
      </c>
      <c r="L19" s="385">
        <v>-111983</v>
      </c>
      <c r="M19" s="384">
        <v>-141932</v>
      </c>
      <c r="N19" s="385">
        <v>-240417</v>
      </c>
      <c r="O19" s="384">
        <v>-230698</v>
      </c>
      <c r="P19" s="385">
        <v>-295581</v>
      </c>
      <c r="Q19" s="384">
        <v>-63934</v>
      </c>
      <c r="R19" s="385">
        <v>-33454</v>
      </c>
      <c r="S19" s="384">
        <v>-54554</v>
      </c>
      <c r="T19" s="385">
        <v>-74279</v>
      </c>
      <c r="U19" s="384">
        <v>-89291</v>
      </c>
      <c r="V19" s="385">
        <v>-50242</v>
      </c>
      <c r="W19" s="384">
        <v>-27253</v>
      </c>
    </row>
    <row r="20" spans="3:24" ht="18.75" customHeight="1">
      <c r="C20" s="100" t="s">
        <v>171</v>
      </c>
      <c r="D20" s="100" t="s">
        <v>172</v>
      </c>
      <c r="E20" s="376">
        <v>3586135</v>
      </c>
      <c r="F20" s="377">
        <v>3186874</v>
      </c>
      <c r="G20" s="376">
        <v>3764723</v>
      </c>
      <c r="H20" s="377">
        <v>4747244</v>
      </c>
      <c r="I20" s="376">
        <v>5318157</v>
      </c>
      <c r="J20" s="377">
        <v>6558445</v>
      </c>
      <c r="K20" s="376">
        <v>7809526</v>
      </c>
      <c r="L20" s="377">
        <v>16174733</v>
      </c>
      <c r="M20" s="376">
        <v>17674390</v>
      </c>
      <c r="N20" s="377">
        <v>17583814</v>
      </c>
      <c r="O20" s="376">
        <v>15449290</v>
      </c>
      <c r="P20" s="377">
        <v>15195584</v>
      </c>
      <c r="Q20" s="376">
        <v>15108459</v>
      </c>
      <c r="R20" s="377">
        <v>16348030</v>
      </c>
      <c r="S20" s="376">
        <v>20275288</v>
      </c>
      <c r="T20" s="377">
        <v>21762328</v>
      </c>
      <c r="U20" s="376">
        <v>22892957</v>
      </c>
      <c r="V20" s="377">
        <v>19940117</v>
      </c>
      <c r="W20" s="376">
        <v>18379481</v>
      </c>
    </row>
    <row r="21" spans="3:24" ht="18.75" customHeight="1">
      <c r="C21" s="101" t="s">
        <v>173</v>
      </c>
      <c r="D21" s="102" t="s">
        <v>174</v>
      </c>
      <c r="E21" s="384"/>
      <c r="F21" s="385"/>
      <c r="G21" s="384"/>
      <c r="H21" s="385"/>
      <c r="I21" s="384"/>
      <c r="J21" s="385"/>
      <c r="K21" s="384"/>
      <c r="L21" s="385"/>
      <c r="M21" s="384"/>
      <c r="N21" s="385"/>
      <c r="O21" s="384"/>
      <c r="P21" s="385"/>
      <c r="Q21" s="384"/>
      <c r="R21" s="385"/>
      <c r="S21" s="384"/>
      <c r="T21" s="385"/>
      <c r="U21" s="384"/>
      <c r="V21" s="385"/>
      <c r="W21" s="384"/>
    </row>
    <row r="22" spans="3:24" ht="18.75" customHeight="1">
      <c r="C22" s="97" t="s">
        <v>175</v>
      </c>
      <c r="D22" s="103" t="s">
        <v>176</v>
      </c>
      <c r="E22" s="386"/>
      <c r="F22" s="387"/>
      <c r="G22" s="386"/>
      <c r="H22" s="387"/>
      <c r="I22" s="386"/>
      <c r="J22" s="387"/>
      <c r="K22" s="386"/>
      <c r="L22" s="387"/>
      <c r="M22" s="386"/>
      <c r="N22" s="387"/>
      <c r="O22" s="386"/>
      <c r="P22" s="387"/>
      <c r="Q22" s="386"/>
      <c r="R22" s="387"/>
      <c r="S22" s="386"/>
      <c r="T22" s="387"/>
      <c r="U22" s="386"/>
      <c r="V22" s="387"/>
      <c r="W22" s="386"/>
    </row>
    <row r="23" spans="3:24" ht="18.75" customHeight="1">
      <c r="C23" s="104" t="s">
        <v>177</v>
      </c>
      <c r="D23" s="105" t="s">
        <v>178</v>
      </c>
      <c r="E23" s="386">
        <v>72442</v>
      </c>
      <c r="F23" s="387">
        <v>79350</v>
      </c>
      <c r="G23" s="386">
        <v>65517</v>
      </c>
      <c r="H23" s="387">
        <v>54354</v>
      </c>
      <c r="I23" s="386">
        <v>90921</v>
      </c>
      <c r="J23" s="387">
        <v>112947</v>
      </c>
      <c r="K23" s="386">
        <v>129833</v>
      </c>
      <c r="L23" s="387">
        <v>131106</v>
      </c>
      <c r="M23" s="386">
        <v>249341</v>
      </c>
      <c r="N23" s="387">
        <v>297120</v>
      </c>
      <c r="O23" s="386">
        <v>293768</v>
      </c>
      <c r="P23" s="387">
        <v>349104</v>
      </c>
      <c r="Q23" s="386">
        <v>341062</v>
      </c>
      <c r="R23" s="387">
        <v>340375</v>
      </c>
      <c r="S23" s="386">
        <v>297485</v>
      </c>
      <c r="T23" s="387">
        <v>490675</v>
      </c>
      <c r="U23" s="386">
        <v>725133</v>
      </c>
      <c r="V23" s="387">
        <v>1035903</v>
      </c>
      <c r="W23" s="386">
        <v>1052147</v>
      </c>
    </row>
    <row r="24" spans="3:24" ht="18.75" customHeight="1">
      <c r="C24" s="106" t="s">
        <v>624</v>
      </c>
      <c r="D24" s="107" t="s">
        <v>179</v>
      </c>
      <c r="E24" s="380">
        <v>-15134</v>
      </c>
      <c r="F24" s="381">
        <v>-24677</v>
      </c>
      <c r="G24" s="380">
        <v>-35350</v>
      </c>
      <c r="H24" s="381">
        <v>-30202</v>
      </c>
      <c r="I24" s="380">
        <v>-58057</v>
      </c>
      <c r="J24" s="381">
        <v>-66306</v>
      </c>
      <c r="K24" s="380">
        <v>-93841</v>
      </c>
      <c r="L24" s="381">
        <v>-113404</v>
      </c>
      <c r="M24" s="380">
        <v>-61628</v>
      </c>
      <c r="N24" s="381">
        <v>-95236</v>
      </c>
      <c r="O24" s="380">
        <v>-139321</v>
      </c>
      <c r="P24" s="381">
        <v>-159280</v>
      </c>
      <c r="Q24" s="380">
        <v>-177489</v>
      </c>
      <c r="R24" s="381">
        <v>-213341</v>
      </c>
      <c r="S24" s="380">
        <v>-224239</v>
      </c>
      <c r="T24" s="381">
        <v>-328616</v>
      </c>
      <c r="U24" s="380">
        <v>-362383</v>
      </c>
      <c r="V24" s="381">
        <v>-213047</v>
      </c>
      <c r="W24" s="380">
        <v>-603401</v>
      </c>
    </row>
    <row r="25" spans="3:24" ht="18.75" customHeight="1">
      <c r="C25" s="108" t="s">
        <v>180</v>
      </c>
      <c r="D25" s="107" t="s">
        <v>181</v>
      </c>
      <c r="E25" s="376">
        <v>57307</v>
      </c>
      <c r="F25" s="377">
        <v>54672</v>
      </c>
      <c r="G25" s="376">
        <v>30166</v>
      </c>
      <c r="H25" s="377">
        <v>24152</v>
      </c>
      <c r="I25" s="376">
        <v>32864</v>
      </c>
      <c r="J25" s="377">
        <v>46640</v>
      </c>
      <c r="K25" s="376">
        <v>35991</v>
      </c>
      <c r="L25" s="377">
        <v>17702</v>
      </c>
      <c r="M25" s="376">
        <v>187712</v>
      </c>
      <c r="N25" s="377">
        <v>201883</v>
      </c>
      <c r="O25" s="376">
        <v>154447</v>
      </c>
      <c r="P25" s="377">
        <v>189823</v>
      </c>
      <c r="Q25" s="376">
        <v>163572</v>
      </c>
      <c r="R25" s="377">
        <v>127034</v>
      </c>
      <c r="S25" s="376">
        <v>73246</v>
      </c>
      <c r="T25" s="377">
        <v>162059</v>
      </c>
      <c r="U25" s="376">
        <v>362749</v>
      </c>
      <c r="V25" s="377">
        <v>822856</v>
      </c>
      <c r="W25" s="376">
        <v>448746</v>
      </c>
    </row>
    <row r="26" spans="3:24" ht="18.75" customHeight="1">
      <c r="C26" s="109" t="s">
        <v>182</v>
      </c>
      <c r="D26" s="110" t="s">
        <v>183</v>
      </c>
      <c r="E26" s="378">
        <v>125896</v>
      </c>
      <c r="F26" s="379">
        <v>224652</v>
      </c>
      <c r="G26" s="378">
        <v>259258</v>
      </c>
      <c r="H26" s="379">
        <v>246697</v>
      </c>
      <c r="I26" s="378">
        <v>263025</v>
      </c>
      <c r="J26" s="379">
        <v>308810</v>
      </c>
      <c r="K26" s="378">
        <v>341967</v>
      </c>
      <c r="L26" s="379">
        <v>426593</v>
      </c>
      <c r="M26" s="378">
        <v>356190</v>
      </c>
      <c r="N26" s="379">
        <v>399201</v>
      </c>
      <c r="O26" s="378">
        <v>415666</v>
      </c>
      <c r="P26" s="379">
        <v>436303</v>
      </c>
      <c r="Q26" s="378">
        <v>401809</v>
      </c>
      <c r="R26" s="379">
        <v>428137</v>
      </c>
      <c r="S26" s="378">
        <v>414530</v>
      </c>
      <c r="T26" s="379">
        <v>486203</v>
      </c>
      <c r="U26" s="378">
        <v>472972</v>
      </c>
      <c r="V26" s="379">
        <v>458573</v>
      </c>
      <c r="W26" s="378">
        <v>435448</v>
      </c>
    </row>
    <row r="27" spans="3:24" ht="18.75" customHeight="1">
      <c r="C27" s="106" t="s">
        <v>184</v>
      </c>
      <c r="D27" s="107" t="s">
        <v>179</v>
      </c>
      <c r="E27" s="380">
        <v>-53526</v>
      </c>
      <c r="F27" s="381">
        <v>-106764</v>
      </c>
      <c r="G27" s="380">
        <v>-167628</v>
      </c>
      <c r="H27" s="381">
        <v>-178642</v>
      </c>
      <c r="I27" s="380">
        <v>-205014</v>
      </c>
      <c r="J27" s="381">
        <v>-236409</v>
      </c>
      <c r="K27" s="380">
        <v>-237622</v>
      </c>
      <c r="L27" s="381">
        <v>-279868</v>
      </c>
      <c r="M27" s="380">
        <v>-201715</v>
      </c>
      <c r="N27" s="381">
        <v>-249732</v>
      </c>
      <c r="O27" s="380">
        <v>-294140</v>
      </c>
      <c r="P27" s="381">
        <v>-326497</v>
      </c>
      <c r="Q27" s="380">
        <v>-312892</v>
      </c>
      <c r="R27" s="381">
        <v>-319849</v>
      </c>
      <c r="S27" s="380">
        <v>-339426</v>
      </c>
      <c r="T27" s="381">
        <v>-386079</v>
      </c>
      <c r="U27" s="380">
        <v>-358209</v>
      </c>
      <c r="V27" s="381">
        <v>-317660</v>
      </c>
      <c r="W27" s="380">
        <v>-394505</v>
      </c>
    </row>
    <row r="28" spans="3:24" ht="18.75" customHeight="1">
      <c r="C28" s="108" t="s">
        <v>185</v>
      </c>
      <c r="D28" s="161" t="s">
        <v>186</v>
      </c>
      <c r="E28" s="376">
        <v>72370</v>
      </c>
      <c r="F28" s="377">
        <v>117887</v>
      </c>
      <c r="G28" s="376">
        <v>91630</v>
      </c>
      <c r="H28" s="377">
        <v>68054</v>
      </c>
      <c r="I28" s="376">
        <v>58010</v>
      </c>
      <c r="J28" s="377">
        <v>72401</v>
      </c>
      <c r="K28" s="376">
        <v>104345</v>
      </c>
      <c r="L28" s="377">
        <v>146724</v>
      </c>
      <c r="M28" s="376">
        <v>154474</v>
      </c>
      <c r="N28" s="377">
        <v>149468</v>
      </c>
      <c r="O28" s="376">
        <v>121525</v>
      </c>
      <c r="P28" s="377">
        <v>109806</v>
      </c>
      <c r="Q28" s="376">
        <v>88916</v>
      </c>
      <c r="R28" s="377">
        <v>108287</v>
      </c>
      <c r="S28" s="376">
        <v>75103</v>
      </c>
      <c r="T28" s="377">
        <v>100123</v>
      </c>
      <c r="U28" s="376">
        <v>114762</v>
      </c>
      <c r="V28" s="377">
        <v>140912</v>
      </c>
      <c r="W28" s="376">
        <v>40943</v>
      </c>
    </row>
    <row r="29" spans="3:24" ht="18.75" customHeight="1">
      <c r="C29" s="109" t="s">
        <v>187</v>
      </c>
      <c r="D29" s="111" t="s">
        <v>188</v>
      </c>
      <c r="E29" s="378"/>
      <c r="F29" s="379"/>
      <c r="G29" s="378"/>
      <c r="H29" s="379"/>
      <c r="I29" s="378"/>
      <c r="J29" s="379"/>
      <c r="K29" s="378"/>
      <c r="L29" s="379"/>
      <c r="M29" s="378"/>
      <c r="N29" s="379"/>
      <c r="O29" s="378"/>
      <c r="P29" s="379"/>
      <c r="Q29" s="378"/>
      <c r="R29" s="379"/>
      <c r="S29" s="378"/>
      <c r="T29" s="379">
        <v>53291</v>
      </c>
      <c r="U29" s="378">
        <v>53291</v>
      </c>
      <c r="V29" s="379">
        <v>53291</v>
      </c>
      <c r="W29" s="378">
        <v>53291</v>
      </c>
    </row>
    <row r="30" spans="3:24" ht="18.75" customHeight="1">
      <c r="C30" s="104" t="s">
        <v>625</v>
      </c>
      <c r="D30" s="112" t="s">
        <v>626</v>
      </c>
      <c r="E30" s="386">
        <v>2479</v>
      </c>
      <c r="F30" s="387">
        <v>6767</v>
      </c>
      <c r="G30" s="386"/>
      <c r="H30" s="387"/>
      <c r="I30" s="386"/>
      <c r="J30" s="387"/>
      <c r="K30" s="386"/>
      <c r="L30" s="387">
        <v>44250</v>
      </c>
      <c r="M30" s="386"/>
      <c r="N30" s="387"/>
      <c r="O30" s="386"/>
      <c r="P30" s="387"/>
      <c r="Q30" s="386"/>
      <c r="R30" s="387"/>
      <c r="S30" s="386"/>
      <c r="T30" s="387"/>
      <c r="U30" s="386"/>
      <c r="V30" s="387">
        <v>81610</v>
      </c>
      <c r="W30" s="386">
        <v>546367</v>
      </c>
      <c r="X30" s="370"/>
    </row>
    <row r="31" spans="3:24" ht="18.75" customHeight="1">
      <c r="C31" s="104" t="s">
        <v>189</v>
      </c>
      <c r="D31" s="112" t="s">
        <v>121</v>
      </c>
      <c r="E31" s="386"/>
      <c r="F31" s="387"/>
      <c r="G31" s="386"/>
      <c r="H31" s="387"/>
      <c r="I31" s="386"/>
      <c r="J31" s="387"/>
      <c r="K31" s="386">
        <v>1237</v>
      </c>
      <c r="L31" s="387">
        <v>1767</v>
      </c>
      <c r="M31" s="386">
        <v>4019</v>
      </c>
      <c r="N31" s="387">
        <v>3759</v>
      </c>
      <c r="O31" s="386"/>
      <c r="P31" s="387"/>
      <c r="Q31" s="386"/>
      <c r="R31" s="387"/>
      <c r="S31" s="386"/>
      <c r="T31" s="387">
        <v>121926</v>
      </c>
      <c r="U31" s="386">
        <v>103825</v>
      </c>
      <c r="V31" s="387">
        <v>137253</v>
      </c>
      <c r="W31" s="386">
        <v>127291</v>
      </c>
    </row>
    <row r="32" spans="3:24" ht="18.75" customHeight="1">
      <c r="C32" s="113" t="s">
        <v>184</v>
      </c>
      <c r="D32" s="114" t="s">
        <v>179</v>
      </c>
      <c r="E32" s="386"/>
      <c r="F32" s="387"/>
      <c r="G32" s="386"/>
      <c r="H32" s="387"/>
      <c r="I32" s="386"/>
      <c r="J32" s="387"/>
      <c r="K32" s="386">
        <v>-82</v>
      </c>
      <c r="L32" s="387">
        <v>-458</v>
      </c>
      <c r="M32" s="386">
        <v>-983</v>
      </c>
      <c r="N32" s="387">
        <v>-3185</v>
      </c>
      <c r="O32" s="386"/>
      <c r="P32" s="387"/>
      <c r="Q32" s="386"/>
      <c r="R32" s="387"/>
      <c r="S32" s="386"/>
      <c r="T32" s="387">
        <v>-120641</v>
      </c>
      <c r="U32" s="386">
        <v>-16130</v>
      </c>
      <c r="V32" s="387">
        <v>-35878</v>
      </c>
      <c r="W32" s="386">
        <v>-61703</v>
      </c>
    </row>
    <row r="33" spans="3:24" ht="18.75" customHeight="1">
      <c r="C33" s="113" t="s">
        <v>190</v>
      </c>
      <c r="D33" s="114" t="s">
        <v>191</v>
      </c>
      <c r="E33" s="386"/>
      <c r="F33" s="387"/>
      <c r="G33" s="386"/>
      <c r="H33" s="387"/>
      <c r="I33" s="386"/>
      <c r="J33" s="387"/>
      <c r="K33" s="386">
        <v>1155</v>
      </c>
      <c r="L33" s="387">
        <v>1308</v>
      </c>
      <c r="M33" s="386">
        <v>3036</v>
      </c>
      <c r="N33" s="387">
        <v>574</v>
      </c>
      <c r="O33" s="386"/>
      <c r="P33" s="387"/>
      <c r="Q33" s="386"/>
      <c r="R33" s="387"/>
      <c r="S33" s="386"/>
      <c r="T33" s="387">
        <v>1285</v>
      </c>
      <c r="U33" s="386">
        <v>87694</v>
      </c>
      <c r="V33" s="387">
        <v>101375</v>
      </c>
      <c r="W33" s="386">
        <v>65588</v>
      </c>
      <c r="X33" s="370"/>
    </row>
    <row r="34" spans="3:24" ht="18.75" customHeight="1">
      <c r="C34" s="117" t="s">
        <v>192</v>
      </c>
      <c r="D34" s="118" t="s">
        <v>193</v>
      </c>
      <c r="E34" s="376">
        <v>132157</v>
      </c>
      <c r="F34" s="377">
        <v>179327</v>
      </c>
      <c r="G34" s="376">
        <v>121796</v>
      </c>
      <c r="H34" s="377">
        <v>92207</v>
      </c>
      <c r="I34" s="376">
        <v>90874</v>
      </c>
      <c r="J34" s="377">
        <v>119042</v>
      </c>
      <c r="K34" s="376">
        <v>141492</v>
      </c>
      <c r="L34" s="377">
        <v>209985</v>
      </c>
      <c r="M34" s="376">
        <v>345223</v>
      </c>
      <c r="N34" s="377">
        <v>351926</v>
      </c>
      <c r="O34" s="376">
        <v>275973</v>
      </c>
      <c r="P34" s="377">
        <v>299630</v>
      </c>
      <c r="Q34" s="376">
        <v>252488</v>
      </c>
      <c r="R34" s="377">
        <v>235321</v>
      </c>
      <c r="S34" s="376">
        <v>148349</v>
      </c>
      <c r="T34" s="377">
        <v>316759</v>
      </c>
      <c r="U34" s="376">
        <v>618498</v>
      </c>
      <c r="V34" s="377">
        <v>1200045</v>
      </c>
      <c r="W34" s="376">
        <v>1154936</v>
      </c>
      <c r="X34" s="370"/>
    </row>
    <row r="35" spans="3:24" ht="18.75" customHeight="1">
      <c r="C35" s="97" t="s">
        <v>194</v>
      </c>
      <c r="D35" s="103" t="s">
        <v>195</v>
      </c>
      <c r="E35" s="386"/>
      <c r="F35" s="387"/>
      <c r="G35" s="386"/>
      <c r="H35" s="387"/>
      <c r="I35" s="386"/>
      <c r="J35" s="387"/>
      <c r="K35" s="386"/>
      <c r="L35" s="387"/>
      <c r="M35" s="386"/>
      <c r="N35" s="387"/>
      <c r="O35" s="386"/>
      <c r="P35" s="387"/>
      <c r="Q35" s="386"/>
      <c r="R35" s="387"/>
      <c r="S35" s="386"/>
      <c r="T35" s="387"/>
      <c r="U35" s="386"/>
      <c r="V35" s="387"/>
      <c r="W35" s="386"/>
    </row>
    <row r="36" spans="3:24" ht="18.75" customHeight="1">
      <c r="C36" s="104" t="s">
        <v>650</v>
      </c>
      <c r="D36" s="110" t="s">
        <v>196</v>
      </c>
      <c r="E36" s="386">
        <v>1600</v>
      </c>
      <c r="F36" s="387">
        <v>800</v>
      </c>
      <c r="G36" s="386">
        <v>188437</v>
      </c>
      <c r="H36" s="387">
        <v>159100</v>
      </c>
      <c r="I36" s="386">
        <v>239534</v>
      </c>
      <c r="J36" s="387">
        <v>106225</v>
      </c>
      <c r="K36" s="386">
        <v>86272</v>
      </c>
      <c r="L36" s="387">
        <v>78782</v>
      </c>
      <c r="M36" s="386">
        <v>57488</v>
      </c>
      <c r="N36" s="387">
        <v>21510</v>
      </c>
      <c r="O36" s="386">
        <v>196269</v>
      </c>
      <c r="P36" s="387">
        <v>101859</v>
      </c>
      <c r="Q36" s="386">
        <v>23993</v>
      </c>
      <c r="R36" s="387">
        <v>15395</v>
      </c>
      <c r="S36" s="386">
        <v>6798</v>
      </c>
      <c r="T36" s="387">
        <v>77874</v>
      </c>
      <c r="U36" s="386">
        <v>51951</v>
      </c>
      <c r="V36" s="387">
        <v>694</v>
      </c>
      <c r="W36" s="386">
        <v>54814</v>
      </c>
    </row>
    <row r="37" spans="3:24" ht="18.75" customHeight="1">
      <c r="C37" s="104" t="s">
        <v>636</v>
      </c>
      <c r="D37" s="110" t="s">
        <v>639</v>
      </c>
      <c r="E37" s="386">
        <v>16109</v>
      </c>
      <c r="F37" s="387">
        <v>131314</v>
      </c>
      <c r="G37" s="386">
        <v>127313</v>
      </c>
      <c r="H37" s="387"/>
      <c r="I37" s="386"/>
      <c r="J37" s="387"/>
      <c r="K37" s="386"/>
      <c r="L37" s="387"/>
      <c r="M37" s="386"/>
      <c r="N37" s="387"/>
      <c r="O37" s="386"/>
      <c r="P37" s="387"/>
      <c r="Q37" s="386"/>
      <c r="R37" s="387"/>
      <c r="S37" s="386"/>
      <c r="T37" s="387"/>
      <c r="U37" s="386"/>
      <c r="V37" s="387"/>
      <c r="W37" s="386"/>
    </row>
    <row r="38" spans="3:24" ht="18.75" customHeight="1">
      <c r="C38" s="104" t="s">
        <v>637</v>
      </c>
      <c r="D38" s="110" t="s">
        <v>638</v>
      </c>
      <c r="E38" s="386">
        <v>58424</v>
      </c>
      <c r="F38" s="387">
        <v>19830</v>
      </c>
      <c r="G38" s="386">
        <v>238</v>
      </c>
      <c r="H38" s="387"/>
      <c r="I38" s="386"/>
      <c r="J38" s="387"/>
      <c r="K38" s="386"/>
      <c r="L38" s="387"/>
      <c r="M38" s="386"/>
      <c r="N38" s="387"/>
      <c r="O38" s="386"/>
      <c r="P38" s="387"/>
      <c r="Q38" s="386"/>
      <c r="R38" s="387"/>
      <c r="S38" s="386"/>
      <c r="T38" s="387"/>
      <c r="U38" s="386"/>
      <c r="V38" s="387"/>
      <c r="W38" s="386"/>
    </row>
    <row r="39" spans="3:24" ht="18.75" customHeight="1">
      <c r="C39" s="115" t="s">
        <v>120</v>
      </c>
      <c r="D39" s="116" t="s">
        <v>121</v>
      </c>
      <c r="E39" s="384"/>
      <c r="F39" s="385"/>
      <c r="G39" s="384">
        <v>124</v>
      </c>
      <c r="H39" s="385">
        <v>145614</v>
      </c>
      <c r="I39" s="384">
        <v>103442</v>
      </c>
      <c r="J39" s="385">
        <v>62574</v>
      </c>
      <c r="K39" s="384">
        <v>39242</v>
      </c>
      <c r="L39" s="385">
        <v>92385</v>
      </c>
      <c r="M39" s="384">
        <v>85852</v>
      </c>
      <c r="N39" s="385">
        <v>77006</v>
      </c>
      <c r="O39" s="384">
        <v>122288</v>
      </c>
      <c r="P39" s="385">
        <v>235972</v>
      </c>
      <c r="Q39" s="384">
        <v>268421</v>
      </c>
      <c r="R39" s="385">
        <v>281494</v>
      </c>
      <c r="S39" s="384">
        <v>349042</v>
      </c>
      <c r="T39" s="385">
        <v>304842</v>
      </c>
      <c r="U39" s="384">
        <v>204456</v>
      </c>
      <c r="V39" s="385">
        <v>131594</v>
      </c>
      <c r="W39" s="384">
        <v>11457</v>
      </c>
    </row>
    <row r="40" spans="3:24" ht="18.75" customHeight="1">
      <c r="C40" s="117" t="s">
        <v>197</v>
      </c>
      <c r="D40" s="118" t="s">
        <v>198</v>
      </c>
      <c r="E40" s="376">
        <v>76134</v>
      </c>
      <c r="F40" s="377">
        <v>151944</v>
      </c>
      <c r="G40" s="376">
        <v>316114</v>
      </c>
      <c r="H40" s="377">
        <v>304714</v>
      </c>
      <c r="I40" s="376">
        <v>342977</v>
      </c>
      <c r="J40" s="377">
        <v>168799</v>
      </c>
      <c r="K40" s="376">
        <v>125514</v>
      </c>
      <c r="L40" s="377">
        <v>171168</v>
      </c>
      <c r="M40" s="376">
        <v>143341</v>
      </c>
      <c r="N40" s="377">
        <v>98516</v>
      </c>
      <c r="O40" s="376">
        <v>318557</v>
      </c>
      <c r="P40" s="377">
        <v>337831</v>
      </c>
      <c r="Q40" s="376">
        <v>292414</v>
      </c>
      <c r="R40" s="377">
        <v>296890</v>
      </c>
      <c r="S40" s="376">
        <v>355841</v>
      </c>
      <c r="T40" s="377">
        <v>382716</v>
      </c>
      <c r="U40" s="376">
        <v>256407</v>
      </c>
      <c r="V40" s="377">
        <v>132289</v>
      </c>
      <c r="W40" s="376">
        <v>66271</v>
      </c>
    </row>
    <row r="41" spans="3:24" ht="18.75" customHeight="1">
      <c r="C41" s="99" t="s">
        <v>199</v>
      </c>
      <c r="D41" s="111" t="s">
        <v>200</v>
      </c>
      <c r="E41" s="384"/>
      <c r="F41" s="385"/>
      <c r="G41" s="384"/>
      <c r="H41" s="385"/>
      <c r="I41" s="384"/>
      <c r="J41" s="385"/>
      <c r="K41" s="384"/>
      <c r="L41" s="385"/>
      <c r="M41" s="384"/>
      <c r="N41" s="385"/>
      <c r="O41" s="384"/>
      <c r="P41" s="385"/>
      <c r="Q41" s="384"/>
      <c r="R41" s="385"/>
      <c r="S41" s="384"/>
      <c r="T41" s="385"/>
      <c r="U41" s="384"/>
      <c r="V41" s="385"/>
      <c r="W41" s="384"/>
    </row>
    <row r="42" spans="3:24" ht="18.75" customHeight="1">
      <c r="C42" s="104" t="s">
        <v>201</v>
      </c>
      <c r="D42" s="112" t="s">
        <v>202</v>
      </c>
      <c r="E42" s="386">
        <v>121641</v>
      </c>
      <c r="F42" s="387">
        <v>47348</v>
      </c>
      <c r="G42" s="386">
        <v>42700</v>
      </c>
      <c r="H42" s="387">
        <v>85065</v>
      </c>
      <c r="I42" s="386">
        <v>197666</v>
      </c>
      <c r="J42" s="387">
        <v>281491</v>
      </c>
      <c r="K42" s="386">
        <v>487785</v>
      </c>
      <c r="L42" s="387">
        <v>611130</v>
      </c>
      <c r="M42" s="386">
        <v>1052351</v>
      </c>
      <c r="N42" s="387">
        <v>1196407</v>
      </c>
      <c r="O42" s="386">
        <v>1655215</v>
      </c>
      <c r="P42" s="387">
        <v>1564533</v>
      </c>
      <c r="Q42" s="386">
        <v>1549244</v>
      </c>
      <c r="R42" s="387">
        <v>1600064</v>
      </c>
      <c r="S42" s="386">
        <v>2527214</v>
      </c>
      <c r="T42" s="387">
        <v>2327307</v>
      </c>
      <c r="U42" s="386">
        <v>3341732</v>
      </c>
      <c r="V42" s="387">
        <v>3100086</v>
      </c>
      <c r="W42" s="386">
        <v>2779210</v>
      </c>
    </row>
    <row r="43" spans="3:24" ht="18.75" customHeight="1">
      <c r="C43" s="104" t="s">
        <v>786</v>
      </c>
      <c r="D43" s="112" t="s">
        <v>787</v>
      </c>
      <c r="E43" s="386"/>
      <c r="F43" s="387"/>
      <c r="G43" s="386"/>
      <c r="H43" s="387"/>
      <c r="I43" s="386"/>
      <c r="J43" s="387"/>
      <c r="K43" s="386"/>
      <c r="L43" s="387"/>
      <c r="M43" s="386"/>
      <c r="N43" s="387"/>
      <c r="O43" s="386"/>
      <c r="P43" s="387"/>
      <c r="Q43" s="386"/>
      <c r="R43" s="387"/>
      <c r="S43" s="386"/>
      <c r="T43" s="387"/>
      <c r="U43" s="386"/>
      <c r="V43" s="387">
        <v>415722</v>
      </c>
      <c r="W43" s="386">
        <v>32092</v>
      </c>
    </row>
    <row r="44" spans="3:24" ht="18.75" customHeight="1">
      <c r="C44" s="104" t="s">
        <v>640</v>
      </c>
      <c r="D44" s="112" t="s">
        <v>643</v>
      </c>
      <c r="E44" s="386">
        <v>400</v>
      </c>
      <c r="F44" s="387">
        <v>836</v>
      </c>
      <c r="G44" s="386">
        <v>631</v>
      </c>
      <c r="H44" s="387"/>
      <c r="I44" s="386"/>
      <c r="J44" s="387"/>
      <c r="K44" s="386"/>
      <c r="L44" s="387"/>
      <c r="M44" s="386"/>
      <c r="N44" s="387"/>
      <c r="O44" s="386"/>
      <c r="P44" s="387"/>
      <c r="Q44" s="386"/>
      <c r="R44" s="387"/>
      <c r="S44" s="386"/>
      <c r="T44" s="387"/>
      <c r="U44" s="386"/>
      <c r="V44" s="387"/>
      <c r="W44" s="386"/>
    </row>
    <row r="45" spans="3:24" ht="18.75" customHeight="1">
      <c r="C45" s="104" t="s">
        <v>642</v>
      </c>
      <c r="D45" s="112" t="s">
        <v>644</v>
      </c>
      <c r="E45" s="386">
        <v>125696</v>
      </c>
      <c r="F45" s="387">
        <v>133789</v>
      </c>
      <c r="G45" s="386">
        <v>127916</v>
      </c>
      <c r="H45" s="387"/>
      <c r="I45" s="386"/>
      <c r="J45" s="387"/>
      <c r="K45" s="386"/>
      <c r="L45" s="387"/>
      <c r="M45" s="386"/>
      <c r="N45" s="387"/>
      <c r="O45" s="386"/>
      <c r="P45" s="387"/>
      <c r="Q45" s="386"/>
      <c r="R45" s="387"/>
      <c r="S45" s="386"/>
      <c r="T45" s="387"/>
      <c r="U45" s="386"/>
      <c r="V45" s="387"/>
      <c r="W45" s="386"/>
    </row>
    <row r="46" spans="3:24" ht="18.75" customHeight="1">
      <c r="C46" s="104" t="s">
        <v>203</v>
      </c>
      <c r="D46" s="112" t="s">
        <v>204</v>
      </c>
      <c r="E46" s="386">
        <v>865</v>
      </c>
      <c r="F46" s="387">
        <v>497</v>
      </c>
      <c r="G46" s="386">
        <v>5225</v>
      </c>
      <c r="H46" s="387">
        <v>68673</v>
      </c>
      <c r="I46" s="386">
        <v>120398</v>
      </c>
      <c r="J46" s="387">
        <v>98063</v>
      </c>
      <c r="K46" s="386">
        <v>13706</v>
      </c>
      <c r="L46" s="387">
        <v>82525</v>
      </c>
      <c r="M46" s="386">
        <v>53351</v>
      </c>
      <c r="N46" s="387">
        <v>138431</v>
      </c>
      <c r="O46" s="386"/>
      <c r="P46" s="387"/>
      <c r="Q46" s="386">
        <v>119250</v>
      </c>
      <c r="R46" s="387"/>
      <c r="S46" s="386"/>
      <c r="T46" s="387"/>
      <c r="U46" s="386"/>
      <c r="V46" s="387"/>
      <c r="W46" s="386"/>
    </row>
    <row r="47" spans="3:24" ht="18.75" customHeight="1">
      <c r="C47" s="104" t="s">
        <v>120</v>
      </c>
      <c r="D47" s="105" t="s">
        <v>121</v>
      </c>
      <c r="E47" s="386">
        <v>22197</v>
      </c>
      <c r="F47" s="387">
        <v>9490</v>
      </c>
      <c r="G47" s="386">
        <v>15061</v>
      </c>
      <c r="H47" s="387">
        <v>161808</v>
      </c>
      <c r="I47" s="386">
        <v>217473</v>
      </c>
      <c r="J47" s="387">
        <v>319165</v>
      </c>
      <c r="K47" s="386">
        <v>481807</v>
      </c>
      <c r="L47" s="387">
        <v>507458</v>
      </c>
      <c r="M47" s="386">
        <v>548613</v>
      </c>
      <c r="N47" s="387">
        <v>598741</v>
      </c>
      <c r="O47" s="386">
        <v>741441</v>
      </c>
      <c r="P47" s="387">
        <v>679072</v>
      </c>
      <c r="Q47" s="386">
        <v>617987</v>
      </c>
      <c r="R47" s="387">
        <v>666579</v>
      </c>
      <c r="S47" s="386">
        <v>626851</v>
      </c>
      <c r="T47" s="387">
        <v>645727</v>
      </c>
      <c r="U47" s="386">
        <v>1324020</v>
      </c>
      <c r="V47" s="387">
        <v>1212137</v>
      </c>
      <c r="W47" s="386">
        <v>1352943</v>
      </c>
    </row>
    <row r="48" spans="3:24" ht="18.75" customHeight="1">
      <c r="C48" s="104" t="s">
        <v>169</v>
      </c>
      <c r="D48" s="110" t="s">
        <v>170</v>
      </c>
      <c r="E48" s="386">
        <v>-17022</v>
      </c>
      <c r="F48" s="387">
        <v>-9490</v>
      </c>
      <c r="G48" s="386">
        <v>-15061</v>
      </c>
      <c r="H48" s="387">
        <v>-19503</v>
      </c>
      <c r="I48" s="386">
        <v>-7327</v>
      </c>
      <c r="J48" s="387">
        <v>-778</v>
      </c>
      <c r="K48" s="386">
        <v>-35144</v>
      </c>
      <c r="L48" s="387">
        <v>-8384</v>
      </c>
      <c r="M48" s="386">
        <v>-10667</v>
      </c>
      <c r="N48" s="387">
        <v>-17036</v>
      </c>
      <c r="O48" s="386">
        <v>-123698</v>
      </c>
      <c r="P48" s="387">
        <v>-174845</v>
      </c>
      <c r="Q48" s="386">
        <v>-119502</v>
      </c>
      <c r="R48" s="387">
        <v>-160445</v>
      </c>
      <c r="S48" s="386">
        <v>-185112</v>
      </c>
      <c r="T48" s="387">
        <v>-160725</v>
      </c>
      <c r="U48" s="386">
        <v>-651440</v>
      </c>
      <c r="V48" s="387">
        <v>-773131</v>
      </c>
      <c r="W48" s="386">
        <v>-880051</v>
      </c>
    </row>
    <row r="49" spans="3:23" ht="18.75" customHeight="1">
      <c r="C49" s="104" t="s">
        <v>641</v>
      </c>
      <c r="D49" s="110" t="s">
        <v>205</v>
      </c>
      <c r="E49" s="384">
        <v>253778</v>
      </c>
      <c r="F49" s="388">
        <v>182472</v>
      </c>
      <c r="G49" s="384">
        <v>176473</v>
      </c>
      <c r="H49" s="388">
        <v>296043</v>
      </c>
      <c r="I49" s="384">
        <v>528211</v>
      </c>
      <c r="J49" s="388">
        <v>697941</v>
      </c>
      <c r="K49" s="384">
        <v>948154</v>
      </c>
      <c r="L49" s="388">
        <v>1192730</v>
      </c>
      <c r="M49" s="384">
        <v>1643649</v>
      </c>
      <c r="N49" s="388">
        <v>1916544</v>
      </c>
      <c r="O49" s="384">
        <v>2272959</v>
      </c>
      <c r="P49" s="388">
        <v>2068760</v>
      </c>
      <c r="Q49" s="384">
        <v>2166979</v>
      </c>
      <c r="R49" s="388">
        <v>2106199</v>
      </c>
      <c r="S49" s="382">
        <v>2968953</v>
      </c>
      <c r="T49" s="388">
        <v>2812308</v>
      </c>
      <c r="U49" s="382">
        <v>4014312</v>
      </c>
      <c r="V49" s="383">
        <v>3954814</v>
      </c>
      <c r="W49" s="382">
        <v>3284194</v>
      </c>
    </row>
    <row r="50" spans="3:23" ht="18.75" customHeight="1">
      <c r="C50" s="100" t="s">
        <v>206</v>
      </c>
      <c r="D50" s="88" t="s">
        <v>207</v>
      </c>
      <c r="E50" s="376">
        <v>462069</v>
      </c>
      <c r="F50" s="377">
        <v>513744</v>
      </c>
      <c r="G50" s="376">
        <v>614385</v>
      </c>
      <c r="H50" s="377">
        <v>692965</v>
      </c>
      <c r="I50" s="376">
        <v>962063</v>
      </c>
      <c r="J50" s="377">
        <v>985784</v>
      </c>
      <c r="K50" s="376">
        <v>1215162</v>
      </c>
      <c r="L50" s="377">
        <v>1573884</v>
      </c>
      <c r="M50" s="376">
        <v>2132213</v>
      </c>
      <c r="N50" s="377">
        <v>2366988</v>
      </c>
      <c r="O50" s="376">
        <v>2867490</v>
      </c>
      <c r="P50" s="377">
        <v>2706222</v>
      </c>
      <c r="Q50" s="376">
        <v>2711883</v>
      </c>
      <c r="R50" s="377">
        <v>2638411</v>
      </c>
      <c r="S50" s="376">
        <v>3473144</v>
      </c>
      <c r="T50" s="377">
        <v>3511785</v>
      </c>
      <c r="U50" s="376">
        <v>4889218</v>
      </c>
      <c r="V50" s="377">
        <v>5287148</v>
      </c>
      <c r="W50" s="376">
        <v>4505402</v>
      </c>
    </row>
    <row r="51" spans="3:23" ht="18.75" customHeight="1">
      <c r="C51" s="119" t="s">
        <v>208</v>
      </c>
      <c r="D51" s="120" t="s">
        <v>59</v>
      </c>
      <c r="E51" s="376">
        <v>4048205</v>
      </c>
      <c r="F51" s="377">
        <v>3700619</v>
      </c>
      <c r="G51" s="376">
        <v>4379108</v>
      </c>
      <c r="H51" s="377">
        <v>5440209</v>
      </c>
      <c r="I51" s="376">
        <v>6280221</v>
      </c>
      <c r="J51" s="377">
        <v>7544229</v>
      </c>
      <c r="K51" s="376">
        <v>9024689</v>
      </c>
      <c r="L51" s="377">
        <v>17748617</v>
      </c>
      <c r="M51" s="376">
        <v>19806604</v>
      </c>
      <c r="N51" s="377">
        <v>19950802</v>
      </c>
      <c r="O51" s="376">
        <v>18316780</v>
      </c>
      <c r="P51" s="377">
        <v>17901807</v>
      </c>
      <c r="Q51" s="376">
        <v>17820343</v>
      </c>
      <c r="R51" s="377">
        <v>18986441</v>
      </c>
      <c r="S51" s="376">
        <v>23748433</v>
      </c>
      <c r="T51" s="377">
        <v>25274114</v>
      </c>
      <c r="U51" s="376">
        <v>27782176</v>
      </c>
      <c r="V51" s="377">
        <v>25227266</v>
      </c>
      <c r="W51" s="376">
        <v>22884884</v>
      </c>
    </row>
    <row r="52" spans="3:23" ht="18.75" customHeight="1">
      <c r="C52" s="95" t="s">
        <v>209</v>
      </c>
      <c r="D52" s="121" t="s">
        <v>210</v>
      </c>
      <c r="E52" s="384"/>
      <c r="F52" s="385"/>
      <c r="G52" s="384"/>
      <c r="H52" s="385"/>
      <c r="I52" s="384"/>
      <c r="J52" s="385"/>
      <c r="K52" s="384"/>
      <c r="L52" s="385"/>
      <c r="M52" s="384"/>
      <c r="N52" s="385"/>
      <c r="O52" s="384"/>
      <c r="P52" s="385"/>
      <c r="Q52" s="384"/>
      <c r="R52" s="385"/>
      <c r="S52" s="384"/>
      <c r="T52" s="385"/>
      <c r="U52" s="384"/>
      <c r="V52" s="385"/>
      <c r="W52" s="384"/>
    </row>
    <row r="53" spans="3:23" ht="18.75" customHeight="1">
      <c r="C53" s="96" t="s">
        <v>211</v>
      </c>
      <c r="D53" s="86" t="s">
        <v>212</v>
      </c>
      <c r="E53" s="386"/>
      <c r="F53" s="387"/>
      <c r="G53" s="386"/>
      <c r="H53" s="387"/>
      <c r="I53" s="386"/>
      <c r="J53" s="387"/>
      <c r="K53" s="386"/>
      <c r="L53" s="387"/>
      <c r="M53" s="386"/>
      <c r="N53" s="387"/>
      <c r="O53" s="386"/>
      <c r="P53" s="387"/>
      <c r="Q53" s="386"/>
      <c r="R53" s="387"/>
      <c r="S53" s="386"/>
      <c r="T53" s="387"/>
      <c r="U53" s="386"/>
      <c r="V53" s="387"/>
      <c r="W53" s="386"/>
    </row>
    <row r="54" spans="3:23" ht="17.399999999999999">
      <c r="C54" s="97" t="s">
        <v>714</v>
      </c>
      <c r="D54" s="103" t="s">
        <v>715</v>
      </c>
      <c r="E54" s="386">
        <v>569238</v>
      </c>
      <c r="F54" s="387">
        <v>659397</v>
      </c>
      <c r="G54" s="386">
        <v>1090156</v>
      </c>
      <c r="H54" s="387">
        <v>1593523</v>
      </c>
      <c r="I54" s="386">
        <v>1908323</v>
      </c>
      <c r="J54" s="387">
        <v>1966620</v>
      </c>
      <c r="K54" s="386">
        <v>3310044</v>
      </c>
      <c r="L54" s="387">
        <v>4638321</v>
      </c>
      <c r="M54" s="386">
        <v>4938658</v>
      </c>
      <c r="N54" s="387">
        <v>5626569</v>
      </c>
      <c r="O54" s="386">
        <v>5284414</v>
      </c>
      <c r="P54" s="387">
        <v>5204945</v>
      </c>
      <c r="Q54" s="386">
        <v>4639666</v>
      </c>
      <c r="R54" s="387">
        <v>5137725</v>
      </c>
      <c r="S54" s="386">
        <v>9808266</v>
      </c>
      <c r="T54" s="387">
        <v>7942962</v>
      </c>
      <c r="U54" s="386">
        <v>7870072</v>
      </c>
      <c r="V54" s="387">
        <v>7807315</v>
      </c>
      <c r="W54" s="386">
        <v>6562263</v>
      </c>
    </row>
    <row r="55" spans="3:23" ht="17.399999999999999">
      <c r="C55" s="97" t="s">
        <v>649</v>
      </c>
      <c r="D55" s="103" t="s">
        <v>645</v>
      </c>
      <c r="E55" s="386">
        <v>10008</v>
      </c>
      <c r="F55" s="387">
        <v>10008</v>
      </c>
      <c r="G55" s="386">
        <v>3296</v>
      </c>
      <c r="H55" s="387"/>
      <c r="I55" s="386"/>
      <c r="J55" s="387"/>
      <c r="K55" s="386"/>
      <c r="L55" s="387"/>
      <c r="M55" s="386"/>
      <c r="N55" s="387"/>
      <c r="O55" s="386"/>
      <c r="P55" s="387"/>
      <c r="Q55" s="386"/>
      <c r="R55" s="387"/>
      <c r="S55" s="386"/>
      <c r="T55" s="387"/>
      <c r="U55" s="386"/>
      <c r="V55" s="387"/>
      <c r="W55" s="386"/>
    </row>
    <row r="56" spans="3:23" ht="17.399999999999999">
      <c r="C56" s="97" t="s">
        <v>634</v>
      </c>
      <c r="D56" s="103" t="s">
        <v>635</v>
      </c>
      <c r="E56" s="386">
        <v>106469</v>
      </c>
      <c r="F56" s="387">
        <v>125866</v>
      </c>
      <c r="G56" s="386">
        <v>108677</v>
      </c>
      <c r="H56" s="387"/>
      <c r="I56" s="386">
        <v>402615</v>
      </c>
      <c r="J56" s="387"/>
      <c r="K56" s="386"/>
      <c r="L56" s="387"/>
      <c r="M56" s="386"/>
      <c r="N56" s="387"/>
      <c r="O56" s="386"/>
      <c r="P56" s="387"/>
      <c r="Q56" s="386"/>
      <c r="R56" s="387"/>
      <c r="S56" s="386"/>
      <c r="T56" s="387"/>
      <c r="U56" s="386"/>
      <c r="V56" s="387"/>
      <c r="W56" s="386"/>
    </row>
    <row r="57" spans="3:23" ht="18.75" customHeight="1">
      <c r="C57" s="97" t="s">
        <v>213</v>
      </c>
      <c r="D57" s="103" t="s">
        <v>214</v>
      </c>
      <c r="E57" s="386">
        <v>550</v>
      </c>
      <c r="F57" s="387">
        <v>4196</v>
      </c>
      <c r="G57" s="386">
        <v>10354</v>
      </c>
      <c r="H57" s="387">
        <v>114334</v>
      </c>
      <c r="I57" s="386">
        <v>240591</v>
      </c>
      <c r="J57" s="387">
        <v>192235</v>
      </c>
      <c r="K57" s="386">
        <v>152914</v>
      </c>
      <c r="L57" s="387">
        <v>446855</v>
      </c>
      <c r="M57" s="386">
        <v>193654</v>
      </c>
      <c r="N57" s="387">
        <v>307637</v>
      </c>
      <c r="O57" s="386">
        <v>68995</v>
      </c>
      <c r="P57" s="387">
        <v>34548</v>
      </c>
      <c r="Q57" s="386">
        <v>468783</v>
      </c>
      <c r="R57" s="387">
        <v>84921</v>
      </c>
      <c r="S57" s="386">
        <v>533643</v>
      </c>
      <c r="T57" s="387">
        <v>247990</v>
      </c>
      <c r="U57" s="386">
        <v>1292323</v>
      </c>
      <c r="V57" s="387">
        <v>522833</v>
      </c>
      <c r="W57" s="386">
        <v>317555</v>
      </c>
    </row>
    <row r="58" spans="3:23" ht="18.75" customHeight="1">
      <c r="C58" s="97" t="s">
        <v>215</v>
      </c>
      <c r="D58" s="103" t="s">
        <v>216</v>
      </c>
      <c r="E58" s="386"/>
      <c r="F58" s="387"/>
      <c r="G58" s="386"/>
      <c r="H58" s="387"/>
      <c r="I58" s="386"/>
      <c r="J58" s="387"/>
      <c r="K58" s="386"/>
      <c r="L58" s="387"/>
      <c r="M58" s="386"/>
      <c r="N58" s="387"/>
      <c r="O58" s="386"/>
      <c r="P58" s="387"/>
      <c r="Q58" s="386">
        <v>14350</v>
      </c>
      <c r="R58" s="387"/>
      <c r="S58" s="386"/>
      <c r="T58" s="387">
        <v>39000</v>
      </c>
      <c r="U58" s="386"/>
      <c r="V58" s="387"/>
      <c r="W58" s="386"/>
    </row>
    <row r="59" spans="3:23" ht="18.75" customHeight="1">
      <c r="C59" s="97" t="s">
        <v>217</v>
      </c>
      <c r="D59" s="103" t="s">
        <v>218</v>
      </c>
      <c r="E59" s="386"/>
      <c r="F59" s="387"/>
      <c r="G59" s="386"/>
      <c r="H59" s="387"/>
      <c r="I59" s="386"/>
      <c r="J59" s="387"/>
      <c r="K59" s="386"/>
      <c r="L59" s="387"/>
      <c r="M59" s="386"/>
      <c r="N59" s="387"/>
      <c r="O59" s="386"/>
      <c r="P59" s="387"/>
      <c r="Q59" s="386">
        <v>34970</v>
      </c>
      <c r="R59" s="387"/>
      <c r="S59" s="386">
        <v>53160</v>
      </c>
      <c r="T59" s="387">
        <v>175219</v>
      </c>
      <c r="U59" s="386">
        <v>6650</v>
      </c>
      <c r="V59" s="387">
        <v>55753</v>
      </c>
      <c r="W59" s="386"/>
    </row>
    <row r="60" spans="3:23" ht="18.75" customHeight="1">
      <c r="C60" s="97" t="s">
        <v>627</v>
      </c>
      <c r="D60" s="233" t="s">
        <v>629</v>
      </c>
      <c r="E60" s="386">
        <v>16196</v>
      </c>
      <c r="F60" s="387">
        <v>24485</v>
      </c>
      <c r="G60" s="386">
        <v>22953</v>
      </c>
      <c r="H60" s="387">
        <v>12853</v>
      </c>
      <c r="I60" s="386">
        <v>6154</v>
      </c>
      <c r="J60" s="387">
        <v>4486</v>
      </c>
      <c r="K60" s="386"/>
      <c r="L60" s="387"/>
      <c r="M60" s="386"/>
      <c r="N60" s="387"/>
      <c r="O60" s="386"/>
      <c r="P60" s="387"/>
      <c r="Q60" s="386"/>
      <c r="R60" s="387"/>
      <c r="S60" s="386"/>
      <c r="T60" s="387"/>
      <c r="U60" s="386"/>
      <c r="V60" s="387"/>
      <c r="W60" s="386"/>
    </row>
    <row r="61" spans="3:23" ht="18.75" customHeight="1">
      <c r="C61" s="97" t="s">
        <v>628</v>
      </c>
      <c r="D61" s="104" t="s">
        <v>224</v>
      </c>
      <c r="E61" s="386"/>
      <c r="F61" s="387"/>
      <c r="G61" s="386"/>
      <c r="H61" s="387">
        <v>122</v>
      </c>
      <c r="I61" s="386">
        <v>153</v>
      </c>
      <c r="J61" s="387">
        <v>45</v>
      </c>
      <c r="K61" s="386"/>
      <c r="L61" s="387"/>
      <c r="M61" s="386"/>
      <c r="N61" s="387"/>
      <c r="O61" s="386"/>
      <c r="P61" s="387"/>
      <c r="Q61" s="386"/>
      <c r="R61" s="387"/>
      <c r="S61" s="386"/>
      <c r="T61" s="387"/>
      <c r="U61" s="386"/>
      <c r="V61" s="387"/>
      <c r="W61" s="386"/>
    </row>
    <row r="62" spans="3:23" ht="18.75" customHeight="1">
      <c r="C62" s="99" t="s">
        <v>120</v>
      </c>
      <c r="D62" s="122" t="s">
        <v>121</v>
      </c>
      <c r="E62" s="384">
        <v>21681</v>
      </c>
      <c r="F62" s="385">
        <v>26590</v>
      </c>
      <c r="G62" s="384">
        <v>117063</v>
      </c>
      <c r="H62" s="385">
        <v>267603</v>
      </c>
      <c r="I62" s="384">
        <v>156909</v>
      </c>
      <c r="J62" s="385">
        <v>423194</v>
      </c>
      <c r="K62" s="384">
        <v>674399</v>
      </c>
      <c r="L62" s="385">
        <v>840534</v>
      </c>
      <c r="M62" s="384">
        <v>1480899</v>
      </c>
      <c r="N62" s="385">
        <v>1416358</v>
      </c>
      <c r="O62" s="384">
        <v>1790846</v>
      </c>
      <c r="P62" s="385">
        <v>1491887</v>
      </c>
      <c r="Q62" s="384">
        <v>1005084</v>
      </c>
      <c r="R62" s="385">
        <v>1168049</v>
      </c>
      <c r="S62" s="384">
        <v>1880408</v>
      </c>
      <c r="T62" s="385">
        <v>1765909</v>
      </c>
      <c r="U62" s="384">
        <v>1982691</v>
      </c>
      <c r="V62" s="385">
        <v>1956580</v>
      </c>
      <c r="W62" s="384">
        <v>1753231</v>
      </c>
    </row>
    <row r="63" spans="3:23" ht="18.75" customHeight="1">
      <c r="C63" s="123" t="s">
        <v>219</v>
      </c>
      <c r="D63" s="124" t="s">
        <v>220</v>
      </c>
      <c r="E63" s="389">
        <v>724143</v>
      </c>
      <c r="F63" s="390">
        <v>850545</v>
      </c>
      <c r="G63" s="389">
        <v>1352501</v>
      </c>
      <c r="H63" s="390">
        <v>1988437</v>
      </c>
      <c r="I63" s="389">
        <v>2714748</v>
      </c>
      <c r="J63" s="390">
        <v>2586583</v>
      </c>
      <c r="K63" s="389">
        <v>4137359</v>
      </c>
      <c r="L63" s="390">
        <v>5925710</v>
      </c>
      <c r="M63" s="389">
        <v>6613211</v>
      </c>
      <c r="N63" s="390">
        <v>7350564</v>
      </c>
      <c r="O63" s="389">
        <v>7144256</v>
      </c>
      <c r="P63" s="390">
        <v>6731381</v>
      </c>
      <c r="Q63" s="389">
        <v>6162854</v>
      </c>
      <c r="R63" s="390">
        <v>6390696</v>
      </c>
      <c r="S63" s="389">
        <v>12275478</v>
      </c>
      <c r="T63" s="390">
        <v>10171082</v>
      </c>
      <c r="U63" s="389">
        <v>11151737</v>
      </c>
      <c r="V63" s="390">
        <v>10342482</v>
      </c>
      <c r="W63" s="389">
        <v>8633050</v>
      </c>
    </row>
    <row r="64" spans="3:23" ht="18.75" customHeight="1">
      <c r="C64" s="101" t="s">
        <v>221</v>
      </c>
      <c r="D64" s="99" t="s">
        <v>222</v>
      </c>
      <c r="E64" s="384"/>
      <c r="F64" s="385"/>
      <c r="G64" s="384"/>
      <c r="H64" s="385"/>
      <c r="I64" s="384"/>
      <c r="J64" s="385"/>
      <c r="K64" s="384"/>
      <c r="L64" s="385"/>
      <c r="M64" s="384"/>
      <c r="N64" s="385"/>
      <c r="O64" s="384"/>
      <c r="P64" s="385"/>
      <c r="Q64" s="384"/>
      <c r="R64" s="385"/>
      <c r="S64" s="384"/>
      <c r="T64" s="385"/>
      <c r="U64" s="384"/>
      <c r="V64" s="385"/>
      <c r="W64" s="384"/>
    </row>
    <row r="65" spans="3:23" ht="18.75" customHeight="1">
      <c r="C65" s="97" t="s">
        <v>223</v>
      </c>
      <c r="D65" s="104" t="s">
        <v>224</v>
      </c>
      <c r="E65" s="386"/>
      <c r="F65" s="387"/>
      <c r="G65" s="386"/>
      <c r="H65" s="387"/>
      <c r="I65" s="386"/>
      <c r="J65" s="387"/>
      <c r="K65" s="386"/>
      <c r="L65" s="387"/>
      <c r="M65" s="386"/>
      <c r="N65" s="387"/>
      <c r="O65" s="386">
        <v>12255</v>
      </c>
      <c r="P65" s="387">
        <v>26235</v>
      </c>
      <c r="Q65" s="386">
        <v>512</v>
      </c>
      <c r="R65" s="387">
        <v>23531</v>
      </c>
      <c r="S65" s="386">
        <v>142288</v>
      </c>
      <c r="T65" s="387">
        <v>40462</v>
      </c>
      <c r="U65" s="386">
        <v>241589</v>
      </c>
      <c r="V65" s="387">
        <v>62035</v>
      </c>
      <c r="W65" s="386">
        <v>171306</v>
      </c>
    </row>
    <row r="66" spans="3:23" ht="18.75" customHeight="1">
      <c r="C66" s="97" t="s">
        <v>695</v>
      </c>
      <c r="D66" s="104" t="s">
        <v>696</v>
      </c>
      <c r="E66" s="386"/>
      <c r="F66" s="387"/>
      <c r="G66" s="386"/>
      <c r="H66" s="387"/>
      <c r="I66" s="386"/>
      <c r="J66" s="387"/>
      <c r="K66" s="386"/>
      <c r="L66" s="387"/>
      <c r="M66" s="386"/>
      <c r="N66" s="387"/>
      <c r="O66" s="386"/>
      <c r="P66" s="387"/>
      <c r="Q66" s="386"/>
      <c r="R66" s="387"/>
      <c r="S66" s="386"/>
      <c r="T66" s="387"/>
      <c r="U66" s="386">
        <v>13377</v>
      </c>
      <c r="V66" s="387">
        <v>16990</v>
      </c>
      <c r="W66" s="386">
        <v>21894</v>
      </c>
    </row>
    <row r="67" spans="3:23" ht="18.75" customHeight="1">
      <c r="C67" s="97" t="s">
        <v>647</v>
      </c>
      <c r="D67" s="104" t="s">
        <v>225</v>
      </c>
      <c r="E67" s="386"/>
      <c r="F67" s="387"/>
      <c r="G67" s="386"/>
      <c r="H67" s="387"/>
      <c r="I67" s="386">
        <v>39385</v>
      </c>
      <c r="J67" s="387">
        <v>33833</v>
      </c>
      <c r="K67" s="386">
        <v>43364</v>
      </c>
      <c r="L67" s="387">
        <v>14571</v>
      </c>
      <c r="M67" s="386">
        <v>102601</v>
      </c>
      <c r="N67" s="387">
        <v>110509</v>
      </c>
      <c r="O67" s="386">
        <v>108738</v>
      </c>
      <c r="P67" s="387">
        <v>121286</v>
      </c>
      <c r="Q67" s="386">
        <v>133641</v>
      </c>
      <c r="R67" s="387">
        <v>123759</v>
      </c>
      <c r="S67" s="386">
        <v>107333</v>
      </c>
      <c r="T67" s="387">
        <v>124634</v>
      </c>
      <c r="U67" s="386">
        <v>53240</v>
      </c>
      <c r="V67" s="387">
        <v>204436</v>
      </c>
      <c r="W67" s="386">
        <v>173196</v>
      </c>
    </row>
    <row r="68" spans="3:23" ht="18.75" customHeight="1">
      <c r="C68" s="97" t="s">
        <v>646</v>
      </c>
      <c r="D68" s="233" t="s">
        <v>648</v>
      </c>
      <c r="E68" s="386">
        <v>13304</v>
      </c>
      <c r="F68" s="387">
        <v>3296</v>
      </c>
      <c r="G68" s="380"/>
      <c r="H68" s="387"/>
      <c r="I68" s="386"/>
      <c r="J68" s="387"/>
      <c r="K68" s="386"/>
      <c r="L68" s="387"/>
      <c r="M68" s="386"/>
      <c r="N68" s="387"/>
      <c r="O68" s="386"/>
      <c r="P68" s="387"/>
      <c r="Q68" s="386"/>
      <c r="R68" s="387"/>
      <c r="S68" s="386"/>
      <c r="T68" s="387"/>
      <c r="U68" s="386"/>
      <c r="V68" s="387"/>
      <c r="W68" s="386"/>
    </row>
    <row r="69" spans="3:23" ht="18.75" customHeight="1">
      <c r="C69" s="123" t="s">
        <v>226</v>
      </c>
      <c r="D69" s="125" t="s">
        <v>227</v>
      </c>
      <c r="E69" s="389">
        <v>13304</v>
      </c>
      <c r="F69" s="390">
        <v>3296</v>
      </c>
      <c r="G69" s="391"/>
      <c r="H69" s="390"/>
      <c r="I69" s="389">
        <v>39385</v>
      </c>
      <c r="J69" s="390">
        <v>33833</v>
      </c>
      <c r="K69" s="389">
        <v>43364</v>
      </c>
      <c r="L69" s="390">
        <v>14571</v>
      </c>
      <c r="M69" s="389">
        <v>102601</v>
      </c>
      <c r="N69" s="390">
        <v>110509</v>
      </c>
      <c r="O69" s="389">
        <v>120994</v>
      </c>
      <c r="P69" s="390">
        <v>147521</v>
      </c>
      <c r="Q69" s="389">
        <v>134153</v>
      </c>
      <c r="R69" s="390">
        <v>147290</v>
      </c>
      <c r="S69" s="389">
        <v>249622</v>
      </c>
      <c r="T69" s="390">
        <v>165097</v>
      </c>
      <c r="U69" s="389">
        <v>308207</v>
      </c>
      <c r="V69" s="390">
        <v>283462</v>
      </c>
      <c r="W69" s="389">
        <v>366397</v>
      </c>
    </row>
    <row r="70" spans="3:23" ht="18.75" customHeight="1">
      <c r="C70" s="126" t="s">
        <v>228</v>
      </c>
      <c r="D70" s="123" t="s">
        <v>229</v>
      </c>
      <c r="E70" s="389">
        <v>737447</v>
      </c>
      <c r="F70" s="390">
        <v>853841</v>
      </c>
      <c r="G70" s="389">
        <v>1352501</v>
      </c>
      <c r="H70" s="390">
        <v>1988437</v>
      </c>
      <c r="I70" s="389">
        <v>2754134</v>
      </c>
      <c r="J70" s="390">
        <v>2620416</v>
      </c>
      <c r="K70" s="389">
        <v>4180723</v>
      </c>
      <c r="L70" s="390">
        <v>5940282</v>
      </c>
      <c r="M70" s="389">
        <v>6715813</v>
      </c>
      <c r="N70" s="390">
        <v>7461074</v>
      </c>
      <c r="O70" s="389">
        <v>7265250</v>
      </c>
      <c r="P70" s="390">
        <v>6878903</v>
      </c>
      <c r="Q70" s="389">
        <v>6297007</v>
      </c>
      <c r="R70" s="390">
        <v>6537986</v>
      </c>
      <c r="S70" s="389">
        <v>12525100</v>
      </c>
      <c r="T70" s="390">
        <v>10336179</v>
      </c>
      <c r="U70" s="389">
        <v>11459944</v>
      </c>
      <c r="V70" s="390">
        <v>10625945</v>
      </c>
      <c r="W70" s="389">
        <v>8999448</v>
      </c>
    </row>
    <row r="71" spans="3:23" ht="18.75" customHeight="1">
      <c r="C71" s="95" t="s">
        <v>230</v>
      </c>
      <c r="D71" s="31" t="s">
        <v>231</v>
      </c>
      <c r="E71" s="384"/>
      <c r="F71" s="385"/>
      <c r="G71" s="384"/>
      <c r="H71" s="385"/>
      <c r="I71" s="384"/>
      <c r="J71" s="385"/>
      <c r="K71" s="384"/>
      <c r="L71" s="385"/>
      <c r="M71" s="384"/>
      <c r="N71" s="385"/>
      <c r="O71" s="384"/>
      <c r="P71" s="385"/>
      <c r="Q71" s="384"/>
      <c r="R71" s="385"/>
      <c r="S71" s="384"/>
      <c r="T71" s="385"/>
      <c r="U71" s="384"/>
      <c r="V71" s="385"/>
      <c r="W71" s="384"/>
    </row>
    <row r="72" spans="3:23" ht="18.75" customHeight="1">
      <c r="C72" s="96" t="s">
        <v>232</v>
      </c>
      <c r="D72" s="87" t="s">
        <v>65</v>
      </c>
      <c r="E72" s="386"/>
      <c r="F72" s="387"/>
      <c r="G72" s="386"/>
      <c r="H72" s="387"/>
      <c r="I72" s="386"/>
      <c r="J72" s="387"/>
      <c r="K72" s="386"/>
      <c r="L72" s="387"/>
      <c r="M72" s="386"/>
      <c r="N72" s="387"/>
      <c r="O72" s="386"/>
      <c r="P72" s="387"/>
      <c r="Q72" s="386"/>
      <c r="R72" s="387"/>
      <c r="S72" s="386"/>
      <c r="T72" s="387"/>
      <c r="U72" s="386"/>
      <c r="V72" s="387"/>
      <c r="W72" s="386"/>
    </row>
    <row r="73" spans="3:23" ht="18.75" customHeight="1">
      <c r="C73" s="97" t="s">
        <v>233</v>
      </c>
      <c r="D73" s="103" t="s">
        <v>234</v>
      </c>
      <c r="E73" s="386">
        <v>1450385</v>
      </c>
      <c r="F73" s="387">
        <v>1467764</v>
      </c>
      <c r="G73" s="386">
        <v>1470131</v>
      </c>
      <c r="H73" s="387">
        <v>1477633</v>
      </c>
      <c r="I73" s="386">
        <v>1477633</v>
      </c>
      <c r="J73" s="387">
        <v>1479142</v>
      </c>
      <c r="K73" s="386">
        <v>1479142</v>
      </c>
      <c r="L73" s="387">
        <v>1489910</v>
      </c>
      <c r="M73" s="386">
        <v>1603169</v>
      </c>
      <c r="N73" s="387">
        <v>1605258</v>
      </c>
      <c r="O73" s="386">
        <v>1605258</v>
      </c>
      <c r="P73" s="387">
        <v>1605955</v>
      </c>
      <c r="Q73" s="386">
        <v>1605955</v>
      </c>
      <c r="R73" s="387">
        <v>1605955</v>
      </c>
      <c r="S73" s="386">
        <v>1622079</v>
      </c>
      <c r="T73" s="387">
        <v>1716255</v>
      </c>
      <c r="U73" s="386">
        <v>1716255</v>
      </c>
      <c r="V73" s="387">
        <v>1717126</v>
      </c>
      <c r="W73" s="386">
        <v>1717126</v>
      </c>
    </row>
    <row r="74" spans="3:23" ht="18.75" customHeight="1">
      <c r="C74" s="97" t="s">
        <v>235</v>
      </c>
      <c r="D74" s="103" t="s">
        <v>236</v>
      </c>
      <c r="E74" s="386">
        <v>1440385</v>
      </c>
      <c r="F74" s="387">
        <v>1457764</v>
      </c>
      <c r="G74" s="386">
        <v>1460131</v>
      </c>
      <c r="H74" s="387">
        <v>1467633</v>
      </c>
      <c r="I74" s="386">
        <v>1467633</v>
      </c>
      <c r="J74" s="387">
        <v>1664201</v>
      </c>
      <c r="K74" s="386">
        <v>1664201</v>
      </c>
      <c r="L74" s="387">
        <v>7284517</v>
      </c>
      <c r="M74" s="386">
        <v>7397775</v>
      </c>
      <c r="N74" s="387">
        <v>7294982</v>
      </c>
      <c r="O74" s="386">
        <v>7294951</v>
      </c>
      <c r="P74" s="387">
        <v>7280768</v>
      </c>
      <c r="Q74" s="386">
        <v>7280242</v>
      </c>
      <c r="R74" s="387">
        <v>6835593</v>
      </c>
      <c r="S74" s="386">
        <v>6852869</v>
      </c>
      <c r="T74" s="387">
        <v>6947045</v>
      </c>
      <c r="U74" s="386">
        <v>6947045</v>
      </c>
      <c r="V74" s="387">
        <v>5359612</v>
      </c>
      <c r="W74" s="386">
        <v>5368092</v>
      </c>
    </row>
    <row r="75" spans="3:23" ht="18.75" customHeight="1">
      <c r="C75" s="97" t="s">
        <v>237</v>
      </c>
      <c r="D75" s="127" t="s">
        <v>238</v>
      </c>
      <c r="E75" s="386">
        <v>415745</v>
      </c>
      <c r="F75" s="387">
        <v>-84230</v>
      </c>
      <c r="G75" s="386">
        <v>120536</v>
      </c>
      <c r="H75" s="387">
        <v>527105</v>
      </c>
      <c r="I75" s="386">
        <v>996489</v>
      </c>
      <c r="J75" s="387">
        <v>1781500</v>
      </c>
      <c r="K75" s="386">
        <v>1996509</v>
      </c>
      <c r="L75" s="387">
        <v>2548188</v>
      </c>
      <c r="M75" s="386">
        <v>3234692</v>
      </c>
      <c r="N75" s="387">
        <v>3317590</v>
      </c>
      <c r="O75" s="386">
        <v>2771058</v>
      </c>
      <c r="P75" s="387">
        <v>2689686</v>
      </c>
      <c r="Q75" s="386">
        <v>3349819</v>
      </c>
      <c r="R75" s="387">
        <v>3341533</v>
      </c>
      <c r="S75" s="386">
        <v>4659771</v>
      </c>
      <c r="T75" s="387">
        <v>5366041</v>
      </c>
      <c r="U75" s="386">
        <v>7679628</v>
      </c>
      <c r="V75" s="387">
        <v>8087284</v>
      </c>
      <c r="W75" s="386">
        <v>7388317</v>
      </c>
    </row>
    <row r="76" spans="3:23" ht="18.75" customHeight="1">
      <c r="C76" s="97" t="s">
        <v>239</v>
      </c>
      <c r="D76" s="127" t="s">
        <v>240</v>
      </c>
      <c r="E76" s="386"/>
      <c r="F76" s="387"/>
      <c r="G76" s="386"/>
      <c r="H76" s="387"/>
      <c r="I76" s="386">
        <v>-399974</v>
      </c>
      <c r="J76" s="387"/>
      <c r="K76" s="386">
        <v>-508065</v>
      </c>
      <c r="L76" s="387"/>
      <c r="M76" s="386"/>
      <c r="N76" s="387">
        <v>-406577</v>
      </c>
      <c r="O76" s="386">
        <v>-1406527</v>
      </c>
      <c r="P76" s="387">
        <v>-1406575</v>
      </c>
      <c r="Q76" s="386">
        <v>-1406575</v>
      </c>
      <c r="R76" s="387" t="s">
        <v>118</v>
      </c>
      <c r="S76" s="386">
        <v>-2999996</v>
      </c>
      <c r="T76" s="387">
        <v>-167289</v>
      </c>
      <c r="U76" s="386">
        <v>-1809235</v>
      </c>
      <c r="V76" s="387">
        <v>-2091607</v>
      </c>
      <c r="W76" s="386">
        <v>-2091607</v>
      </c>
    </row>
    <row r="77" spans="3:23" ht="18.75" customHeight="1">
      <c r="C77" s="123" t="s">
        <v>241</v>
      </c>
      <c r="D77" s="124" t="s">
        <v>242</v>
      </c>
      <c r="E77" s="389">
        <v>3306515</v>
      </c>
      <c r="F77" s="390">
        <v>2841297</v>
      </c>
      <c r="G77" s="389">
        <v>3050799</v>
      </c>
      <c r="H77" s="390">
        <v>3472371</v>
      </c>
      <c r="I77" s="389">
        <v>3541781</v>
      </c>
      <c r="J77" s="390">
        <v>4924844</v>
      </c>
      <c r="K77" s="389">
        <v>4631787</v>
      </c>
      <c r="L77" s="390">
        <v>11322615</v>
      </c>
      <c r="M77" s="389">
        <v>12235637</v>
      </c>
      <c r="N77" s="390">
        <v>11811255</v>
      </c>
      <c r="O77" s="389">
        <v>10264742</v>
      </c>
      <c r="P77" s="390">
        <v>10169835</v>
      </c>
      <c r="Q77" s="389">
        <v>10829442</v>
      </c>
      <c r="R77" s="390">
        <v>11783081</v>
      </c>
      <c r="S77" s="389">
        <v>10134724</v>
      </c>
      <c r="T77" s="390">
        <v>13862052</v>
      </c>
      <c r="U77" s="389">
        <v>14533694</v>
      </c>
      <c r="V77" s="390">
        <v>13072415</v>
      </c>
      <c r="W77" s="389">
        <v>12381927</v>
      </c>
    </row>
    <row r="78" spans="3:23" ht="18.75" customHeight="1">
      <c r="C78" s="101" t="s">
        <v>243</v>
      </c>
      <c r="D78" s="128" t="s">
        <v>244</v>
      </c>
      <c r="E78" s="384"/>
      <c r="F78" s="385"/>
      <c r="G78" s="384"/>
      <c r="H78" s="385"/>
      <c r="I78" s="384"/>
      <c r="J78" s="385"/>
      <c r="K78" s="384"/>
      <c r="L78" s="385"/>
      <c r="M78" s="384"/>
      <c r="N78" s="385"/>
      <c r="O78" s="384"/>
      <c r="P78" s="385"/>
      <c r="Q78" s="384"/>
      <c r="R78" s="385"/>
      <c r="S78" s="384"/>
      <c r="T78" s="385"/>
      <c r="U78" s="384"/>
      <c r="V78" s="385"/>
      <c r="W78" s="384"/>
    </row>
    <row r="79" spans="3:23" ht="18.75" customHeight="1">
      <c r="C79" s="97" t="s">
        <v>245</v>
      </c>
      <c r="D79" s="103" t="s">
        <v>246</v>
      </c>
      <c r="E79" s="386"/>
      <c r="F79" s="387"/>
      <c r="G79" s="386"/>
      <c r="H79" s="387"/>
      <c r="I79" s="380"/>
      <c r="J79" s="387">
        <v>30306</v>
      </c>
      <c r="K79" s="386">
        <v>95652</v>
      </c>
      <c r="L79" s="387">
        <v>27063</v>
      </c>
      <c r="M79" s="386">
        <v>174750</v>
      </c>
      <c r="N79" s="387">
        <v>40099</v>
      </c>
      <c r="O79" s="386">
        <v>320418</v>
      </c>
      <c r="P79" s="387">
        <v>339466</v>
      </c>
      <c r="Q79" s="386">
        <v>265516</v>
      </c>
      <c r="R79" s="387">
        <v>260628</v>
      </c>
      <c r="S79" s="386">
        <v>638332</v>
      </c>
      <c r="T79" s="387">
        <v>379509</v>
      </c>
      <c r="U79" s="386">
        <v>798152</v>
      </c>
      <c r="V79" s="387">
        <v>464246</v>
      </c>
      <c r="W79" s="386">
        <v>292023</v>
      </c>
    </row>
    <row r="80" spans="3:23" ht="18.75" customHeight="1">
      <c r="C80" s="97" t="s">
        <v>247</v>
      </c>
      <c r="D80" s="103" t="s">
        <v>248</v>
      </c>
      <c r="E80" s="386">
        <v>4241</v>
      </c>
      <c r="F80" s="387">
        <v>5480</v>
      </c>
      <c r="G80" s="386">
        <v>-24193</v>
      </c>
      <c r="H80" s="387">
        <v>-20599</v>
      </c>
      <c r="I80" s="386">
        <v>-15693</v>
      </c>
      <c r="J80" s="387">
        <v>-31336</v>
      </c>
      <c r="K80" s="386">
        <v>88757</v>
      </c>
      <c r="L80" s="387">
        <v>364701</v>
      </c>
      <c r="M80" s="386">
        <v>494281</v>
      </c>
      <c r="N80" s="387">
        <v>455261</v>
      </c>
      <c r="O80" s="386">
        <v>337885</v>
      </c>
      <c r="P80" s="387">
        <v>381396</v>
      </c>
      <c r="Q80" s="386">
        <v>274453</v>
      </c>
      <c r="R80" s="387">
        <v>220921</v>
      </c>
      <c r="S80" s="386">
        <v>214303</v>
      </c>
      <c r="T80" s="387">
        <v>376398</v>
      </c>
      <c r="U80" s="386">
        <v>607730</v>
      </c>
      <c r="V80" s="387">
        <v>706218</v>
      </c>
      <c r="W80" s="386">
        <v>789414</v>
      </c>
    </row>
    <row r="81" spans="2:23" ht="18.75" customHeight="1">
      <c r="C81" s="99" t="s">
        <v>697</v>
      </c>
      <c r="D81" s="241" t="s">
        <v>698</v>
      </c>
      <c r="E81" s="382"/>
      <c r="F81" s="383"/>
      <c r="G81" s="382"/>
      <c r="H81" s="383"/>
      <c r="I81" s="382"/>
      <c r="J81" s="383"/>
      <c r="K81" s="382"/>
      <c r="L81" s="383"/>
      <c r="M81" s="382"/>
      <c r="N81" s="383"/>
      <c r="O81" s="382"/>
      <c r="P81" s="383"/>
      <c r="Q81" s="382"/>
      <c r="R81" s="383"/>
      <c r="S81" s="382"/>
      <c r="T81" s="383"/>
      <c r="U81" s="382">
        <v>17502</v>
      </c>
      <c r="V81" s="383">
        <v>19484</v>
      </c>
      <c r="W81" s="382">
        <v>17862</v>
      </c>
    </row>
    <row r="82" spans="2:23" ht="18.75" customHeight="1">
      <c r="C82" s="123" t="s">
        <v>249</v>
      </c>
      <c r="D82" s="124" t="s">
        <v>250</v>
      </c>
      <c r="E82" s="389">
        <v>4241</v>
      </c>
      <c r="F82" s="390">
        <v>5480</v>
      </c>
      <c r="G82" s="389">
        <v>-24193</v>
      </c>
      <c r="H82" s="390">
        <v>-20599</v>
      </c>
      <c r="I82" s="389">
        <v>-15693</v>
      </c>
      <c r="J82" s="390">
        <v>-1030</v>
      </c>
      <c r="K82" s="389">
        <v>184409</v>
      </c>
      <c r="L82" s="390">
        <v>391765</v>
      </c>
      <c r="M82" s="389">
        <v>669032</v>
      </c>
      <c r="N82" s="390">
        <v>495360</v>
      </c>
      <c r="O82" s="389">
        <v>658304</v>
      </c>
      <c r="P82" s="390">
        <v>720863</v>
      </c>
      <c r="Q82" s="389">
        <v>539970</v>
      </c>
      <c r="R82" s="390">
        <v>481550</v>
      </c>
      <c r="S82" s="389">
        <v>852636</v>
      </c>
      <c r="T82" s="390">
        <v>755907</v>
      </c>
      <c r="U82" s="389">
        <v>1423385</v>
      </c>
      <c r="V82" s="390">
        <v>1189949</v>
      </c>
      <c r="W82" s="389">
        <v>1099300</v>
      </c>
    </row>
    <row r="83" spans="2:23" ht="18.75" customHeight="1">
      <c r="C83" s="129" t="s">
        <v>251</v>
      </c>
      <c r="D83" s="128" t="s">
        <v>252</v>
      </c>
      <c r="E83" s="392"/>
      <c r="F83" s="393"/>
      <c r="G83" s="392"/>
      <c r="H83" s="393"/>
      <c r="I83" s="392"/>
      <c r="J83" s="393"/>
      <c r="K83" s="392">
        <v>8888</v>
      </c>
      <c r="L83" s="393">
        <v>48386</v>
      </c>
      <c r="M83" s="392">
        <v>62191</v>
      </c>
      <c r="N83" s="393">
        <v>60951</v>
      </c>
      <c r="O83" s="392">
        <v>5447</v>
      </c>
      <c r="P83" s="393">
        <v>5034</v>
      </c>
      <c r="Q83" s="392">
        <v>14098</v>
      </c>
      <c r="R83" s="393">
        <v>40820</v>
      </c>
      <c r="S83" s="392">
        <v>47111</v>
      </c>
      <c r="T83" s="393">
        <v>41865</v>
      </c>
      <c r="U83" s="392">
        <v>69298</v>
      </c>
      <c r="V83" s="393">
        <v>93035</v>
      </c>
      <c r="W83" s="392">
        <v>132472</v>
      </c>
    </row>
    <row r="84" spans="2:23" ht="18.75" customHeight="1">
      <c r="C84" s="101" t="s">
        <v>253</v>
      </c>
      <c r="D84" s="130" t="s">
        <v>254</v>
      </c>
      <c r="E84" s="384"/>
      <c r="F84" s="385"/>
      <c r="G84" s="384"/>
      <c r="H84" s="385"/>
      <c r="I84" s="384"/>
      <c r="J84" s="393"/>
      <c r="K84" s="384">
        <v>18880</v>
      </c>
      <c r="L84" s="385">
        <v>45567</v>
      </c>
      <c r="M84" s="384">
        <v>123930</v>
      </c>
      <c r="N84" s="385">
        <v>122160</v>
      </c>
      <c r="O84" s="384">
        <v>123035</v>
      </c>
      <c r="P84" s="385">
        <v>127171</v>
      </c>
      <c r="Q84" s="384">
        <v>139823</v>
      </c>
      <c r="R84" s="385">
        <v>143001</v>
      </c>
      <c r="S84" s="384">
        <v>188860</v>
      </c>
      <c r="T84" s="385">
        <v>278109</v>
      </c>
      <c r="U84" s="384">
        <v>295853</v>
      </c>
      <c r="V84" s="385">
        <v>245920</v>
      </c>
      <c r="W84" s="384">
        <v>271734</v>
      </c>
    </row>
    <row r="85" spans="2:23" ht="18.75" customHeight="1">
      <c r="C85" s="126" t="s">
        <v>255</v>
      </c>
      <c r="D85" s="131" t="s">
        <v>256</v>
      </c>
      <c r="E85" s="389">
        <v>3310757</v>
      </c>
      <c r="F85" s="390">
        <v>2846778</v>
      </c>
      <c r="G85" s="389">
        <v>3026606</v>
      </c>
      <c r="H85" s="390">
        <v>3451771</v>
      </c>
      <c r="I85" s="389">
        <v>3526087</v>
      </c>
      <c r="J85" s="390">
        <v>4923813</v>
      </c>
      <c r="K85" s="389">
        <v>4843965</v>
      </c>
      <c r="L85" s="390">
        <v>11808334</v>
      </c>
      <c r="M85" s="389">
        <v>13090790</v>
      </c>
      <c r="N85" s="390">
        <v>12489728</v>
      </c>
      <c r="O85" s="389">
        <v>11051530</v>
      </c>
      <c r="P85" s="390">
        <v>11022904</v>
      </c>
      <c r="Q85" s="389">
        <v>11523335</v>
      </c>
      <c r="R85" s="390">
        <v>12448454</v>
      </c>
      <c r="S85" s="389">
        <v>11223332</v>
      </c>
      <c r="T85" s="390">
        <v>14937934</v>
      </c>
      <c r="U85" s="389">
        <v>16322231</v>
      </c>
      <c r="V85" s="390">
        <v>14601321</v>
      </c>
      <c r="W85" s="389">
        <v>13885435</v>
      </c>
    </row>
    <row r="86" spans="2:23" ht="18.75" customHeight="1">
      <c r="C86" s="132" t="s">
        <v>257</v>
      </c>
      <c r="D86" s="84" t="s">
        <v>258</v>
      </c>
      <c r="E86" s="389">
        <v>4048205</v>
      </c>
      <c r="F86" s="390">
        <v>3700619</v>
      </c>
      <c r="G86" s="389">
        <v>4379108</v>
      </c>
      <c r="H86" s="390">
        <v>5440209</v>
      </c>
      <c r="I86" s="389">
        <v>6280221</v>
      </c>
      <c r="J86" s="390">
        <v>7544229</v>
      </c>
      <c r="K86" s="389">
        <v>9024689</v>
      </c>
      <c r="L86" s="390">
        <v>17748617</v>
      </c>
      <c r="M86" s="389">
        <v>19806604</v>
      </c>
      <c r="N86" s="390">
        <v>19950802</v>
      </c>
      <c r="O86" s="389">
        <v>18316780</v>
      </c>
      <c r="P86" s="390">
        <v>17901807</v>
      </c>
      <c r="Q86" s="389">
        <v>17820343</v>
      </c>
      <c r="R86" s="390">
        <v>18986441</v>
      </c>
      <c r="S86" s="389">
        <v>23748433</v>
      </c>
      <c r="T86" s="390">
        <v>25274114</v>
      </c>
      <c r="U86" s="389">
        <v>27782176</v>
      </c>
      <c r="V86" s="390">
        <v>25227266</v>
      </c>
      <c r="W86" s="389">
        <v>22884884</v>
      </c>
    </row>
    <row r="87" spans="2:23" ht="18.75" customHeight="1"/>
    <row r="88" spans="2:23" ht="18.75" customHeight="1">
      <c r="C88" s="351"/>
      <c r="E88" s="133"/>
      <c r="F88" s="133"/>
      <c r="G88" s="133"/>
      <c r="H88" s="133"/>
      <c r="I88" s="133"/>
      <c r="J88" s="133"/>
      <c r="K88" s="133"/>
      <c r="L88" s="133"/>
      <c r="M88" s="133"/>
      <c r="N88" s="133"/>
      <c r="O88" s="133"/>
      <c r="P88" s="133"/>
      <c r="Q88" s="133"/>
      <c r="R88" s="133"/>
    </row>
    <row r="89" spans="2:23" ht="18.75" customHeight="1">
      <c r="B89" s="56"/>
      <c r="C89" s="309"/>
      <c r="D89" s="309"/>
      <c r="E89" s="309"/>
      <c r="F89" s="309"/>
      <c r="G89" s="309"/>
      <c r="H89" s="309"/>
      <c r="I89" s="309"/>
      <c r="J89" s="309"/>
      <c r="K89" s="309"/>
      <c r="L89" s="309"/>
      <c r="M89" s="309"/>
      <c r="N89" s="309"/>
      <c r="O89" s="309"/>
      <c r="P89" s="309"/>
      <c r="Q89" s="309"/>
      <c r="R89" s="309"/>
    </row>
    <row r="90" spans="2:23" ht="18.75" customHeight="1">
      <c r="B90" s="309"/>
      <c r="C90" s="309"/>
      <c r="D90" s="309"/>
      <c r="E90" s="309"/>
      <c r="F90" s="309"/>
      <c r="G90" s="309"/>
      <c r="H90" s="309"/>
      <c r="I90" s="309"/>
      <c r="J90" s="309"/>
      <c r="K90" s="309"/>
      <c r="L90" s="309"/>
      <c r="M90" s="309"/>
      <c r="N90" s="309"/>
      <c r="O90" s="309"/>
      <c r="P90" s="309"/>
      <c r="Q90" s="309"/>
      <c r="R90" s="309"/>
    </row>
    <row r="91" spans="2:23" ht="18.75" customHeight="1">
      <c r="B91" s="309"/>
      <c r="C91" s="55"/>
      <c r="D91" s="309"/>
      <c r="E91" s="309"/>
      <c r="F91" s="309"/>
      <c r="G91" s="309"/>
      <c r="H91" s="309"/>
      <c r="I91" s="309"/>
      <c r="J91" s="309"/>
      <c r="K91" s="309"/>
      <c r="L91" s="309"/>
      <c r="M91" s="309"/>
      <c r="N91" s="309"/>
      <c r="O91" s="309"/>
      <c r="P91" s="309"/>
      <c r="Q91" s="309"/>
      <c r="R91" s="309"/>
    </row>
    <row r="92" spans="2:23" ht="18.75" customHeight="1">
      <c r="B92" s="309"/>
      <c r="C92" s="55"/>
      <c r="D92" s="309"/>
      <c r="E92" s="309"/>
      <c r="F92" s="309"/>
      <c r="G92" s="309"/>
      <c r="H92" s="309"/>
      <c r="I92" s="309"/>
      <c r="J92" s="309"/>
      <c r="K92" s="309"/>
      <c r="L92" s="309"/>
      <c r="M92" s="309"/>
      <c r="N92" s="309"/>
      <c r="O92" s="309"/>
      <c r="P92" s="309"/>
      <c r="Q92" s="309"/>
      <c r="R92" s="309"/>
    </row>
    <row r="93" spans="2:23" ht="18.75" customHeight="1">
      <c r="B93" s="56"/>
      <c r="C93" s="55"/>
      <c r="D93" s="309"/>
      <c r="E93" s="309"/>
      <c r="F93" s="309"/>
      <c r="G93" s="309"/>
      <c r="H93" s="309"/>
      <c r="I93" s="309"/>
      <c r="J93" s="309"/>
      <c r="K93" s="309"/>
      <c r="L93" s="309"/>
      <c r="M93" s="309"/>
      <c r="N93" s="309"/>
      <c r="O93" s="309"/>
      <c r="P93" s="309"/>
      <c r="Q93" s="309"/>
      <c r="R93" s="309"/>
    </row>
    <row r="94" spans="2:23" ht="18.75" customHeight="1">
      <c r="B94" s="309"/>
      <c r="D94" s="309"/>
      <c r="E94" s="309"/>
      <c r="F94" s="309"/>
      <c r="G94" s="309"/>
      <c r="H94" s="309"/>
      <c r="I94" s="309"/>
      <c r="J94" s="309"/>
      <c r="K94" s="309"/>
      <c r="L94" s="309"/>
      <c r="M94" s="309"/>
      <c r="N94" s="309"/>
      <c r="O94" s="309"/>
      <c r="P94" s="309"/>
      <c r="Q94" s="309"/>
      <c r="R94" s="309"/>
    </row>
    <row r="95" spans="2:23" ht="18.75" customHeight="1">
      <c r="B95" s="309"/>
      <c r="C95" s="309"/>
      <c r="D95" s="309"/>
      <c r="E95" s="309"/>
      <c r="F95" s="309"/>
      <c r="G95" s="309"/>
      <c r="H95" s="309"/>
      <c r="I95" s="309"/>
      <c r="J95" s="309"/>
      <c r="K95" s="309"/>
      <c r="L95" s="309"/>
      <c r="M95" s="309"/>
      <c r="N95" s="309"/>
      <c r="O95" s="309"/>
      <c r="P95" s="309"/>
      <c r="Q95" s="309"/>
      <c r="R95" s="309"/>
    </row>
    <row r="96" spans="2:23" ht="18.75" customHeight="1">
      <c r="B96" s="309"/>
      <c r="C96" s="309"/>
      <c r="D96" s="309"/>
      <c r="E96" s="309"/>
      <c r="F96" s="309"/>
      <c r="G96" s="309"/>
      <c r="H96" s="309"/>
      <c r="I96" s="309"/>
      <c r="J96" s="309"/>
      <c r="K96" s="309"/>
      <c r="L96" s="309"/>
      <c r="M96" s="309"/>
      <c r="N96" s="309"/>
      <c r="O96" s="309"/>
      <c r="P96" s="309"/>
      <c r="Q96" s="309"/>
      <c r="R96" s="309"/>
    </row>
    <row r="97" spans="2:3" ht="18.75" customHeight="1">
      <c r="B97" s="309"/>
      <c r="C97" s="309"/>
    </row>
    <row r="98" spans="2:3" ht="18.75" customHeight="1"/>
    <row r="99" spans="2:3" ht="18.75" customHeight="1">
      <c r="B99" s="309"/>
      <c r="C99" s="309"/>
    </row>
    <row r="100" spans="2:3" ht="18.75" customHeight="1"/>
    <row r="101" spans="2:3" ht="18.75" customHeight="1">
      <c r="B101" s="309"/>
      <c r="C101" s="309"/>
    </row>
    <row r="102" spans="2:3" ht="18.75" customHeight="1"/>
    <row r="103" spans="2:3" ht="18.75" customHeight="1">
      <c r="B103" s="309"/>
      <c r="C103" s="309"/>
    </row>
    <row r="104" spans="2:3" ht="18.75" customHeight="1"/>
    <row r="105" spans="2:3" ht="18.75" customHeight="1"/>
    <row r="106" spans="2:3" ht="18.75" customHeight="1"/>
    <row r="107" spans="2:3" ht="18.75" customHeight="1"/>
    <row r="108" spans="2:3" ht="18.75" customHeight="1"/>
    <row r="109" spans="2:3" ht="18.75" customHeight="1"/>
    <row r="110" spans="2:3" ht="18.75" customHeight="1"/>
    <row r="111" spans="2:3" ht="18.75" customHeight="1"/>
    <row r="112" spans="2:3"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row r="1003" ht="18.75" customHeight="1"/>
    <row r="1004" ht="18.75" customHeight="1"/>
    <row r="1005" ht="18.75" customHeight="1"/>
    <row r="1006" ht="18.75" customHeight="1"/>
    <row r="1007" ht="18.75" customHeight="1"/>
    <row r="1008" ht="18.75" customHeight="1"/>
    <row r="1009" ht="18.75" customHeight="1"/>
    <row r="1010" ht="18.75" customHeight="1"/>
    <row r="1011" ht="18.75" customHeight="1"/>
    <row r="1012" ht="18.75" customHeight="1"/>
    <row r="1013" ht="18.75" customHeight="1"/>
    <row r="1014" ht="18.75" customHeight="1"/>
    <row r="1015" ht="18.75" customHeight="1"/>
    <row r="1016" ht="18.75" customHeight="1"/>
    <row r="1017" ht="18.75" customHeight="1"/>
    <row r="1018" ht="18.75" customHeight="1"/>
    <row r="1019" ht="18.75" customHeight="1"/>
    <row r="1020" ht="18.75" customHeight="1"/>
    <row r="1021" ht="18.75" customHeight="1"/>
    <row r="1022" ht="18.75" customHeight="1"/>
    <row r="1023" ht="18.75" customHeight="1"/>
    <row r="1024" ht="18.75" customHeight="1"/>
    <row r="1025" ht="18.75" customHeight="1"/>
    <row r="1026" ht="18.75" customHeight="1"/>
    <row r="1027" ht="18.75" customHeight="1"/>
    <row r="1028" ht="18.75" customHeight="1"/>
    <row r="1029" ht="18.75" customHeight="1"/>
  </sheetData>
  <mergeCells count="1">
    <mergeCell ref="C7:C8"/>
  </mergeCells>
  <phoneticPr fontId="3"/>
  <printOptions horizontalCentered="1"/>
  <pageMargins left="0.23622047244094491" right="0.23622047244094491" top="0.19685039370078741" bottom="0.39370078740157483" header="0.31496062992125984" footer="0.31496062992125984"/>
  <pageSetup paperSize="9" scale="28" orientation="landscape" r:id="rId1"/>
  <headerFooter differentFirst="1">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A6C54-FE9E-467B-BD6D-FAB69A4AB600}">
  <sheetPr>
    <pageSetUpPr fitToPage="1"/>
  </sheetPr>
  <dimension ref="C2:K1002"/>
  <sheetViews>
    <sheetView showGridLines="0" zoomScale="70" zoomScaleNormal="70" workbookViewId="0"/>
  </sheetViews>
  <sheetFormatPr defaultColWidth="13.19921875" defaultRowHeight="15" customHeight="1" outlineLevelRow="1"/>
  <cols>
    <col min="1" max="2" width="5.59765625" style="134" customWidth="1"/>
    <col min="3" max="3" width="38.296875" style="134" bestFit="1" customWidth="1"/>
    <col min="4" max="4" width="38.796875" style="134" customWidth="1"/>
    <col min="5" max="11" width="12.59765625" style="134" customWidth="1"/>
    <col min="12" max="26" width="8" style="134" customWidth="1"/>
    <col min="27" max="16384" width="13.19921875" style="134"/>
  </cols>
  <sheetData>
    <row r="2" spans="3:11" ht="15" hidden="1" customHeight="1" outlineLevel="1">
      <c r="E2" s="135" t="s">
        <v>0</v>
      </c>
      <c r="F2" s="135" t="s">
        <v>1</v>
      </c>
      <c r="G2" s="135" t="s">
        <v>2</v>
      </c>
      <c r="H2" s="135" t="s">
        <v>3</v>
      </c>
      <c r="I2" s="135" t="s">
        <v>4</v>
      </c>
      <c r="J2" s="135" t="s">
        <v>763</v>
      </c>
      <c r="K2" s="135" t="str">
        <f>連結PL!W2</f>
        <v>第25期</v>
      </c>
    </row>
    <row r="3" spans="3:11" ht="15" hidden="1" customHeight="1" outlineLevel="1">
      <c r="E3" s="196" t="s">
        <v>102</v>
      </c>
      <c r="F3" s="196" t="s">
        <v>5</v>
      </c>
      <c r="G3" s="196" t="s">
        <v>6</v>
      </c>
      <c r="H3" s="196" t="s">
        <v>7</v>
      </c>
      <c r="I3" s="196" t="s">
        <v>8</v>
      </c>
      <c r="J3" s="196" t="s">
        <v>870</v>
      </c>
      <c r="K3" s="196" t="str">
        <f>連結PL!W3</f>
        <v>(自　2024年 1月 1日</v>
      </c>
    </row>
    <row r="4" spans="3:11" ht="18.75" hidden="1" customHeight="1" outlineLevel="1">
      <c r="E4" s="196" t="s">
        <v>9</v>
      </c>
      <c r="F4" s="196" t="s">
        <v>9</v>
      </c>
      <c r="G4" s="196" t="s">
        <v>872</v>
      </c>
      <c r="H4" s="196" t="s">
        <v>10</v>
      </c>
      <c r="I4" s="196" t="s">
        <v>11</v>
      </c>
      <c r="J4" s="196" t="s">
        <v>789</v>
      </c>
      <c r="K4" s="196" t="str">
        <f>連結PL!W4</f>
        <v xml:space="preserve"> 至　2024年12月31日)</v>
      </c>
    </row>
    <row r="5" spans="3:11" ht="18.75" customHeight="1" collapsed="1">
      <c r="C5" s="355" t="s">
        <v>858</v>
      </c>
      <c r="D5" s="355" t="s">
        <v>861</v>
      </c>
    </row>
    <row r="6" spans="3:11" ht="18.75" customHeight="1">
      <c r="C6" s="172"/>
      <c r="D6" s="172"/>
      <c r="E6" s="172"/>
      <c r="F6" s="173"/>
      <c r="G6" s="173"/>
      <c r="H6" s="173"/>
      <c r="I6" s="173"/>
      <c r="J6" s="173"/>
      <c r="K6" s="173" t="s">
        <v>146</v>
      </c>
    </row>
    <row r="7" spans="3:11" ht="18" customHeight="1">
      <c r="C7" s="488"/>
      <c r="D7" s="243" t="s">
        <v>433</v>
      </c>
      <c r="E7" s="242" t="s">
        <v>147</v>
      </c>
      <c r="F7" s="242" t="s">
        <v>148</v>
      </c>
      <c r="G7" s="242" t="s">
        <v>149</v>
      </c>
      <c r="H7" s="242" t="s">
        <v>150</v>
      </c>
      <c r="I7" s="242" t="s">
        <v>151</v>
      </c>
      <c r="J7" s="242" t="s">
        <v>785</v>
      </c>
      <c r="K7" s="242" t="s">
        <v>838</v>
      </c>
    </row>
    <row r="8" spans="3:11" ht="18" customHeight="1">
      <c r="C8" s="489"/>
      <c r="D8" s="244"/>
      <c r="E8" s="94" t="s">
        <v>153</v>
      </c>
      <c r="F8" s="94" t="s">
        <v>154</v>
      </c>
      <c r="G8" s="94" t="s">
        <v>155</v>
      </c>
      <c r="H8" s="94" t="s">
        <v>156</v>
      </c>
      <c r="I8" s="94" t="s">
        <v>157</v>
      </c>
      <c r="J8" s="94" t="s">
        <v>762</v>
      </c>
      <c r="K8" s="94" t="s">
        <v>830</v>
      </c>
    </row>
    <row r="9" spans="3:11" ht="18.75" customHeight="1">
      <c r="C9" s="471" t="s">
        <v>895</v>
      </c>
      <c r="D9" s="471" t="s">
        <v>896</v>
      </c>
      <c r="E9" s="392">
        <v>748743</v>
      </c>
      <c r="F9" s="393">
        <v>177799</v>
      </c>
      <c r="G9" s="392">
        <v>1470407</v>
      </c>
      <c r="H9" s="393">
        <v>1116967</v>
      </c>
      <c r="I9" s="392">
        <v>2594281</v>
      </c>
      <c r="J9" s="393">
        <v>922543</v>
      </c>
      <c r="K9" s="392">
        <v>-438872</v>
      </c>
    </row>
    <row r="10" spans="3:11" ht="18.75" customHeight="1">
      <c r="C10" s="163" t="s">
        <v>259</v>
      </c>
      <c r="D10" s="163" t="s">
        <v>260</v>
      </c>
      <c r="E10" s="394"/>
      <c r="F10" s="395"/>
      <c r="G10" s="394"/>
      <c r="H10" s="395"/>
      <c r="I10" s="394"/>
      <c r="J10" s="395"/>
      <c r="K10" s="394"/>
    </row>
    <row r="11" spans="3:11" ht="30">
      <c r="C11" s="136" t="s">
        <v>245</v>
      </c>
      <c r="D11" s="136" t="s">
        <v>246</v>
      </c>
      <c r="E11" s="394">
        <v>-73949</v>
      </c>
      <c r="F11" s="395">
        <v>-4888</v>
      </c>
      <c r="G11" s="394">
        <v>377703</v>
      </c>
      <c r="H11" s="395">
        <v>-258823</v>
      </c>
      <c r="I11" s="394">
        <v>414823</v>
      </c>
      <c r="J11" s="395">
        <v>-332369</v>
      </c>
      <c r="K11" s="394">
        <v>-170060</v>
      </c>
    </row>
    <row r="12" spans="3:11" ht="18.75" customHeight="1">
      <c r="C12" s="136" t="s">
        <v>247</v>
      </c>
      <c r="D12" s="136" t="s">
        <v>248</v>
      </c>
      <c r="E12" s="394">
        <v>-86026</v>
      </c>
      <c r="F12" s="395">
        <v>-46597</v>
      </c>
      <c r="G12" s="394">
        <v>-14241</v>
      </c>
      <c r="H12" s="395">
        <v>192403</v>
      </c>
      <c r="I12" s="394">
        <v>141801</v>
      </c>
      <c r="J12" s="395">
        <v>97507</v>
      </c>
      <c r="K12" s="394">
        <v>121773</v>
      </c>
    </row>
    <row r="13" spans="3:11" ht="30">
      <c r="C13" s="235" t="s">
        <v>668</v>
      </c>
      <c r="D13" s="235" t="s">
        <v>669</v>
      </c>
      <c r="E13" s="396"/>
      <c r="F13" s="397"/>
      <c r="G13" s="396"/>
      <c r="H13" s="397"/>
      <c r="I13" s="396">
        <v>6307</v>
      </c>
      <c r="J13" s="397">
        <v>705</v>
      </c>
      <c r="K13" s="396">
        <v>183</v>
      </c>
    </row>
    <row r="14" spans="3:11" ht="30">
      <c r="C14" s="137" t="s">
        <v>261</v>
      </c>
      <c r="D14" s="137" t="s">
        <v>262</v>
      </c>
      <c r="E14" s="398">
        <v>-362</v>
      </c>
      <c r="F14" s="399">
        <v>-6508</v>
      </c>
      <c r="G14" s="398">
        <v>2653</v>
      </c>
      <c r="H14" s="399">
        <v>-7447</v>
      </c>
      <c r="I14" s="398">
        <v>95052</v>
      </c>
      <c r="J14" s="399">
        <v>23643</v>
      </c>
      <c r="K14" s="398">
        <v>-27893</v>
      </c>
    </row>
    <row r="15" spans="3:11" ht="18.75" customHeight="1">
      <c r="C15" s="138" t="s">
        <v>263</v>
      </c>
      <c r="D15" s="138" t="s">
        <v>264</v>
      </c>
      <c r="E15" s="389">
        <v>-160338</v>
      </c>
      <c r="F15" s="390">
        <v>-57994</v>
      </c>
      <c r="G15" s="389">
        <v>366116</v>
      </c>
      <c r="H15" s="390">
        <v>-73867</v>
      </c>
      <c r="I15" s="389">
        <v>657983</v>
      </c>
      <c r="J15" s="390">
        <v>-210513</v>
      </c>
      <c r="K15" s="389">
        <v>-75997</v>
      </c>
    </row>
    <row r="16" spans="3:11" ht="18.75" customHeight="1">
      <c r="C16" s="164" t="s">
        <v>265</v>
      </c>
      <c r="D16" s="164" t="s">
        <v>266</v>
      </c>
      <c r="E16" s="389">
        <v>588404</v>
      </c>
      <c r="F16" s="390">
        <v>119805</v>
      </c>
      <c r="G16" s="389">
        <v>1836523</v>
      </c>
      <c r="H16" s="390">
        <v>1043100</v>
      </c>
      <c r="I16" s="389">
        <v>3252265</v>
      </c>
      <c r="J16" s="390">
        <v>712030</v>
      </c>
      <c r="K16" s="389">
        <v>-514870</v>
      </c>
    </row>
    <row r="17" spans="3:11" ht="18.75" customHeight="1">
      <c r="C17" s="139" t="s">
        <v>267</v>
      </c>
      <c r="D17" s="165" t="s">
        <v>434</v>
      </c>
      <c r="E17" s="384"/>
      <c r="F17" s="385"/>
      <c r="G17" s="384"/>
      <c r="H17" s="385"/>
      <c r="I17" s="384"/>
      <c r="J17" s="385"/>
      <c r="K17" s="384"/>
    </row>
    <row r="18" spans="3:11" ht="30">
      <c r="C18" s="236" t="s">
        <v>268</v>
      </c>
      <c r="D18" s="236" t="s">
        <v>269</v>
      </c>
      <c r="E18" s="386">
        <v>584327</v>
      </c>
      <c r="F18" s="387">
        <v>106300</v>
      </c>
      <c r="G18" s="386">
        <v>1786738</v>
      </c>
      <c r="H18" s="387">
        <v>932365</v>
      </c>
      <c r="I18" s="386">
        <v>3186891</v>
      </c>
      <c r="J18" s="387">
        <v>732703</v>
      </c>
      <c r="K18" s="386">
        <v>-564112</v>
      </c>
    </row>
    <row r="19" spans="3:11" ht="30">
      <c r="C19" s="162" t="s">
        <v>270</v>
      </c>
      <c r="D19" s="162" t="s">
        <v>271</v>
      </c>
      <c r="E19" s="400">
        <v>4076</v>
      </c>
      <c r="F19" s="401">
        <v>13505</v>
      </c>
      <c r="G19" s="400">
        <v>49784</v>
      </c>
      <c r="H19" s="401">
        <v>110734</v>
      </c>
      <c r="I19" s="400">
        <v>65373</v>
      </c>
      <c r="J19" s="401">
        <v>-20672</v>
      </c>
      <c r="K19" s="400">
        <v>49241</v>
      </c>
    </row>
    <row r="20" spans="3:11" ht="18.75" customHeight="1"/>
    <row r="21" spans="3:11" ht="18.75" customHeight="1"/>
    <row r="22" spans="3:11" ht="18.75" customHeight="1"/>
    <row r="23" spans="3:11" ht="18.75" customHeight="1"/>
    <row r="24" spans="3:11" ht="18.75" customHeight="1"/>
    <row r="25" spans="3:11" ht="18.75" customHeight="1"/>
    <row r="26" spans="3:11" ht="18.75" customHeight="1"/>
    <row r="27" spans="3:11" ht="18.75" customHeight="1"/>
    <row r="28" spans="3:11" ht="18.75" customHeight="1"/>
    <row r="29" spans="3:11" ht="18.75" customHeight="1"/>
    <row r="30" spans="3:11" ht="18.75" customHeight="1"/>
    <row r="31" spans="3:11" ht="18.75" customHeight="1"/>
    <row r="32" spans="3:11"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sheetData>
  <mergeCells count="1">
    <mergeCell ref="C7:C8"/>
  </mergeCells>
  <phoneticPr fontId="3"/>
  <printOptions horizontalCentered="1"/>
  <pageMargins left="0.25" right="0.25" top="0.75" bottom="0.75" header="0.3" footer="0.3"/>
  <pageSetup paperSize="9" scale="77" orientation="landscape" r:id="rId1"/>
  <headerFooter differentFirst="1">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2071F-943D-4A6D-A6F1-0762942E17DF}">
  <sheetPr>
    <pageSetUpPr fitToPage="1"/>
  </sheetPr>
  <dimension ref="C2:L1015"/>
  <sheetViews>
    <sheetView showGridLines="0" topLeftCell="B1" zoomScale="75" zoomScaleNormal="75" workbookViewId="0">
      <pane xSplit="2" ySplit="8" topLeftCell="D9" activePane="bottomRight" state="frozen"/>
      <selection pane="topRight"/>
      <selection pane="bottomLeft"/>
      <selection pane="bottomRight"/>
    </sheetView>
  </sheetViews>
  <sheetFormatPr defaultColWidth="13.19921875" defaultRowHeight="15" customHeight="1" outlineLevelRow="1"/>
  <cols>
    <col min="1" max="2" width="5.59765625" style="271" customWidth="1"/>
    <col min="3" max="3" width="50.296875" style="271" bestFit="1" customWidth="1"/>
    <col min="4" max="4" width="77.296875" style="271" bestFit="1" customWidth="1"/>
    <col min="5" max="11" width="12.59765625" style="271" customWidth="1"/>
    <col min="12" max="24" width="8" style="271" customWidth="1"/>
    <col min="25" max="16384" width="13.19921875" style="271"/>
  </cols>
  <sheetData>
    <row r="2" spans="3:11" ht="15" hidden="1" customHeight="1" outlineLevel="1">
      <c r="C2" s="259"/>
      <c r="D2" s="259"/>
      <c r="E2" s="135" t="s">
        <v>0</v>
      </c>
      <c r="F2" s="135" t="s">
        <v>1</v>
      </c>
      <c r="G2" s="135" t="s">
        <v>2</v>
      </c>
      <c r="H2" s="135" t="s">
        <v>3</v>
      </c>
      <c r="I2" s="135" t="s">
        <v>4</v>
      </c>
      <c r="J2" s="135" t="s">
        <v>763</v>
      </c>
      <c r="K2" s="135" t="str">
        <f>連結PL!W2</f>
        <v>第25期</v>
      </c>
    </row>
    <row r="3" spans="3:11" ht="15" hidden="1" customHeight="1" outlineLevel="1">
      <c r="C3" s="259"/>
      <c r="D3" s="259"/>
      <c r="E3" s="135" t="s">
        <v>102</v>
      </c>
      <c r="F3" s="135" t="s">
        <v>5</v>
      </c>
      <c r="G3" s="135" t="s">
        <v>6</v>
      </c>
      <c r="H3" s="135" t="s">
        <v>7</v>
      </c>
      <c r="I3" s="135" t="s">
        <v>8</v>
      </c>
      <c r="J3" s="135" t="s">
        <v>870</v>
      </c>
      <c r="K3" s="135" t="str">
        <f>連結PL!W3</f>
        <v>(自　2024年 1月 1日</v>
      </c>
    </row>
    <row r="4" spans="3:11" ht="18.75" hidden="1" customHeight="1" outlineLevel="1">
      <c r="C4" s="259"/>
      <c r="D4" s="259"/>
      <c r="E4" s="135" t="s">
        <v>9</v>
      </c>
      <c r="F4" s="135" t="s">
        <v>387</v>
      </c>
      <c r="G4" s="135" t="s">
        <v>872</v>
      </c>
      <c r="H4" s="135" t="s">
        <v>10</v>
      </c>
      <c r="I4" s="135" t="s">
        <v>11</v>
      </c>
      <c r="J4" s="135" t="s">
        <v>789</v>
      </c>
      <c r="K4" s="135" t="str">
        <f>連結PL!W4</f>
        <v xml:space="preserve"> 至　2024年12月31日)</v>
      </c>
    </row>
    <row r="5" spans="3:11" ht="18.75" customHeight="1" collapsed="1">
      <c r="C5" s="356" t="s">
        <v>859</v>
      </c>
      <c r="D5" s="356" t="s">
        <v>860</v>
      </c>
      <c r="E5" s="259"/>
      <c r="F5" s="259"/>
      <c r="G5" s="259"/>
      <c r="H5" s="259"/>
      <c r="I5" s="259"/>
      <c r="J5" s="259"/>
      <c r="K5" s="259"/>
    </row>
    <row r="6" spans="3:11" ht="18.75" customHeight="1">
      <c r="C6" s="260"/>
      <c r="D6" s="261"/>
      <c r="E6" s="259"/>
      <c r="F6" s="259"/>
      <c r="G6" s="259"/>
      <c r="H6" s="259"/>
      <c r="I6" s="259"/>
      <c r="J6" s="369"/>
      <c r="K6" s="369" t="s">
        <v>146</v>
      </c>
    </row>
    <row r="7" spans="3:11" ht="18.75" customHeight="1">
      <c r="C7" s="488"/>
      <c r="D7" s="243" t="s">
        <v>825</v>
      </c>
      <c r="E7" s="242" t="s">
        <v>147</v>
      </c>
      <c r="F7" s="242" t="s">
        <v>148</v>
      </c>
      <c r="G7" s="242" t="s">
        <v>149</v>
      </c>
      <c r="H7" s="242" t="s">
        <v>150</v>
      </c>
      <c r="I7" s="242" t="s">
        <v>151</v>
      </c>
      <c r="J7" s="242" t="s">
        <v>785</v>
      </c>
      <c r="K7" s="242" t="s">
        <v>838</v>
      </c>
    </row>
    <row r="8" spans="3:11" ht="18.75" customHeight="1">
      <c r="C8" s="489"/>
      <c r="D8" s="244"/>
      <c r="E8" s="140" t="s">
        <v>153</v>
      </c>
      <c r="F8" s="140" t="s">
        <v>154</v>
      </c>
      <c r="G8" s="140" t="s">
        <v>155</v>
      </c>
      <c r="H8" s="140" t="s">
        <v>156</v>
      </c>
      <c r="I8" s="140" t="s">
        <v>157</v>
      </c>
      <c r="J8" s="140" t="s">
        <v>762</v>
      </c>
      <c r="K8" s="140" t="s">
        <v>830</v>
      </c>
    </row>
    <row r="9" spans="3:11" ht="18.75" customHeight="1">
      <c r="C9" s="262" t="s">
        <v>272</v>
      </c>
      <c r="D9" s="37" t="s">
        <v>273</v>
      </c>
      <c r="E9" s="386"/>
      <c r="F9" s="387"/>
      <c r="G9" s="386"/>
      <c r="H9" s="387"/>
      <c r="I9" s="386"/>
      <c r="J9" s="387"/>
      <c r="K9" s="386"/>
    </row>
    <row r="10" spans="3:11" ht="18.75" customHeight="1">
      <c r="C10" s="263" t="s">
        <v>274</v>
      </c>
      <c r="D10" s="86" t="s">
        <v>133</v>
      </c>
      <c r="E10" s="386">
        <v>1113034</v>
      </c>
      <c r="F10" s="387">
        <v>442173</v>
      </c>
      <c r="G10" s="386">
        <v>1966661</v>
      </c>
      <c r="H10" s="387">
        <v>1611179</v>
      </c>
      <c r="I10" s="386">
        <v>4176093</v>
      </c>
      <c r="J10" s="387">
        <v>1586735</v>
      </c>
      <c r="K10" s="386">
        <v>134064</v>
      </c>
    </row>
    <row r="11" spans="3:11" ht="18.75" customHeight="1">
      <c r="C11" s="263" t="s">
        <v>275</v>
      </c>
      <c r="D11" s="86" t="s">
        <v>276</v>
      </c>
      <c r="E11" s="386">
        <v>149425</v>
      </c>
      <c r="F11" s="387">
        <v>151525</v>
      </c>
      <c r="G11" s="386">
        <v>150651</v>
      </c>
      <c r="H11" s="387">
        <v>150978</v>
      </c>
      <c r="I11" s="386">
        <v>227306</v>
      </c>
      <c r="J11" s="387">
        <v>221552</v>
      </c>
      <c r="K11" s="386">
        <v>226232</v>
      </c>
    </row>
    <row r="12" spans="3:11" ht="18.75" customHeight="1">
      <c r="C12" s="263" t="s">
        <v>277</v>
      </c>
      <c r="D12" s="86" t="s">
        <v>278</v>
      </c>
      <c r="E12" s="386">
        <v>18492</v>
      </c>
      <c r="F12" s="387">
        <v>8597</v>
      </c>
      <c r="G12" s="386">
        <v>8597</v>
      </c>
      <c r="H12" s="387">
        <v>8792</v>
      </c>
      <c r="I12" s="386">
        <v>18845</v>
      </c>
      <c r="J12" s="387">
        <v>7351</v>
      </c>
      <c r="K12" s="386">
        <v>9847</v>
      </c>
    </row>
    <row r="13" spans="3:11" ht="18.75" customHeight="1">
      <c r="C13" s="263" t="s">
        <v>898</v>
      </c>
      <c r="D13" s="86" t="s">
        <v>279</v>
      </c>
      <c r="E13" s="386">
        <v>-236671</v>
      </c>
      <c r="F13" s="387">
        <v>37901</v>
      </c>
      <c r="G13" s="386">
        <v>47826</v>
      </c>
      <c r="H13" s="387">
        <v>-15690</v>
      </c>
      <c r="I13" s="386">
        <v>489740</v>
      </c>
      <c r="J13" s="387">
        <v>39760</v>
      </c>
      <c r="K13" s="386">
        <v>3140</v>
      </c>
    </row>
    <row r="14" spans="3:11" ht="18.75" customHeight="1">
      <c r="C14" s="263" t="s">
        <v>899</v>
      </c>
      <c r="D14" s="86" t="s">
        <v>280</v>
      </c>
      <c r="E14" s="386">
        <v>14350</v>
      </c>
      <c r="F14" s="387">
        <v>-14350</v>
      </c>
      <c r="G14" s="386"/>
      <c r="H14" s="387">
        <v>39000</v>
      </c>
      <c r="I14" s="386">
        <v>-39000</v>
      </c>
      <c r="J14" s="387"/>
      <c r="K14" s="386"/>
    </row>
    <row r="15" spans="3:11" ht="18.75" customHeight="1">
      <c r="C15" s="263" t="s">
        <v>900</v>
      </c>
      <c r="D15" s="86" t="s">
        <v>281</v>
      </c>
      <c r="E15" s="386">
        <v>34970</v>
      </c>
      <c r="F15" s="387">
        <v>-34970</v>
      </c>
      <c r="G15" s="386">
        <v>53160</v>
      </c>
      <c r="H15" s="387">
        <v>122059</v>
      </c>
      <c r="I15" s="386">
        <v>-168569</v>
      </c>
      <c r="J15" s="387">
        <v>49103</v>
      </c>
      <c r="K15" s="386">
        <v>-55753</v>
      </c>
    </row>
    <row r="16" spans="3:11" ht="18.75" customHeight="1">
      <c r="C16" s="263" t="s">
        <v>282</v>
      </c>
      <c r="D16" s="86" t="s">
        <v>283</v>
      </c>
      <c r="E16" s="386">
        <v>9063</v>
      </c>
      <c r="F16" s="387">
        <v>26722</v>
      </c>
      <c r="G16" s="386">
        <v>17105</v>
      </c>
      <c r="H16" s="387"/>
      <c r="I16" s="386">
        <v>27433</v>
      </c>
      <c r="J16" s="387">
        <v>48138</v>
      </c>
      <c r="K16" s="386">
        <v>39436</v>
      </c>
    </row>
    <row r="17" spans="3:12" ht="18.45" customHeight="1">
      <c r="C17" s="263" t="s">
        <v>284</v>
      </c>
      <c r="D17" s="86" t="s">
        <v>285</v>
      </c>
      <c r="E17" s="386">
        <v>-28690</v>
      </c>
      <c r="F17" s="387">
        <v>-15553</v>
      </c>
      <c r="G17" s="386">
        <v>-11436</v>
      </c>
      <c r="H17" s="387">
        <v>-5898</v>
      </c>
      <c r="I17" s="386">
        <v>-15889</v>
      </c>
      <c r="J17" s="387">
        <v>-20198</v>
      </c>
      <c r="K17" s="386">
        <v>-24217</v>
      </c>
    </row>
    <row r="18" spans="3:12" ht="18.45" customHeight="1">
      <c r="C18" s="263" t="s">
        <v>129</v>
      </c>
      <c r="D18" s="86" t="s">
        <v>701</v>
      </c>
      <c r="E18" s="386">
        <v>59373</v>
      </c>
      <c r="F18" s="387"/>
      <c r="G18" s="386"/>
      <c r="H18" s="387"/>
      <c r="I18" s="408">
        <v>9833</v>
      </c>
      <c r="J18" s="387">
        <v>47572</v>
      </c>
      <c r="K18" s="408">
        <v>488711</v>
      </c>
    </row>
    <row r="19" spans="3:12" ht="18.45" customHeight="1">
      <c r="C19" s="263" t="s">
        <v>901</v>
      </c>
      <c r="D19" s="86" t="s">
        <v>702</v>
      </c>
      <c r="E19" s="386">
        <v>-69794</v>
      </c>
      <c r="F19" s="387"/>
      <c r="G19" s="386"/>
      <c r="H19" s="387"/>
      <c r="I19" s="386"/>
      <c r="J19" s="387"/>
      <c r="K19" s="386"/>
    </row>
    <row r="20" spans="3:12" ht="18.75" customHeight="1">
      <c r="C20" s="263" t="s">
        <v>286</v>
      </c>
      <c r="D20" s="86" t="s">
        <v>287</v>
      </c>
      <c r="E20" s="386"/>
      <c r="F20" s="387"/>
      <c r="G20" s="386"/>
      <c r="H20" s="387">
        <v>7</v>
      </c>
      <c r="I20" s="386">
        <v>39</v>
      </c>
      <c r="J20" s="387">
        <v>281</v>
      </c>
      <c r="K20" s="386">
        <v>121</v>
      </c>
    </row>
    <row r="21" spans="3:12" ht="18.75" customHeight="1">
      <c r="C21" s="263" t="s">
        <v>902</v>
      </c>
      <c r="D21" s="86" t="s">
        <v>288</v>
      </c>
      <c r="E21" s="386"/>
      <c r="F21" s="387"/>
      <c r="G21" s="386">
        <v>-13956</v>
      </c>
      <c r="H21" s="387" t="s">
        <v>117</v>
      </c>
      <c r="I21" s="386">
        <v>17999</v>
      </c>
      <c r="J21" s="387">
        <v>732</v>
      </c>
      <c r="K21" s="386">
        <v>-3850</v>
      </c>
    </row>
    <row r="22" spans="3:12" ht="18.75" customHeight="1">
      <c r="C22" s="263" t="s">
        <v>289</v>
      </c>
      <c r="D22" s="86" t="s">
        <v>290</v>
      </c>
      <c r="E22" s="386">
        <v>1658</v>
      </c>
      <c r="F22" s="387">
        <v>7165</v>
      </c>
      <c r="G22" s="386">
        <v>21205</v>
      </c>
      <c r="H22" s="387">
        <v>2549</v>
      </c>
      <c r="I22" s="386"/>
      <c r="J22" s="387">
        <v>1151</v>
      </c>
      <c r="K22" s="386">
        <v>5276</v>
      </c>
    </row>
    <row r="23" spans="3:12" ht="18.75" customHeight="1">
      <c r="C23" s="263" t="s">
        <v>903</v>
      </c>
      <c r="D23" s="86" t="s">
        <v>670</v>
      </c>
      <c r="E23" s="386"/>
      <c r="F23" s="387"/>
      <c r="G23" s="386"/>
      <c r="H23" s="387"/>
      <c r="I23" s="386">
        <v>66331</v>
      </c>
      <c r="J23" s="387"/>
      <c r="K23" s="408"/>
    </row>
    <row r="24" spans="3:12" ht="18.75" customHeight="1">
      <c r="C24" s="263" t="s">
        <v>790</v>
      </c>
      <c r="D24" s="86" t="s">
        <v>821</v>
      </c>
      <c r="E24" s="386"/>
      <c r="F24" s="387"/>
      <c r="G24" s="386"/>
      <c r="H24" s="387"/>
      <c r="I24" s="386"/>
      <c r="J24" s="387">
        <v>-23939</v>
      </c>
      <c r="K24" s="386" t="s">
        <v>926</v>
      </c>
    </row>
    <row r="25" spans="3:12" ht="18.75" customHeight="1">
      <c r="C25" s="263" t="s">
        <v>130</v>
      </c>
      <c r="D25" s="86" t="s">
        <v>131</v>
      </c>
      <c r="E25" s="386"/>
      <c r="F25" s="387"/>
      <c r="G25" s="386"/>
      <c r="H25" s="387">
        <v>5955</v>
      </c>
      <c r="I25" s="386">
        <v>37424</v>
      </c>
      <c r="J25" s="387">
        <v>4142</v>
      </c>
      <c r="K25" s="386" t="s">
        <v>926</v>
      </c>
    </row>
    <row r="26" spans="3:12" ht="18.75" customHeight="1">
      <c r="C26" s="263" t="s">
        <v>904</v>
      </c>
      <c r="D26" s="86" t="s">
        <v>291</v>
      </c>
      <c r="E26" s="386">
        <v>-40057</v>
      </c>
      <c r="F26" s="387">
        <v>-19761</v>
      </c>
      <c r="G26" s="386">
        <v>-37308</v>
      </c>
      <c r="H26" s="387">
        <v>-204101</v>
      </c>
      <c r="I26" s="386">
        <v>-82516</v>
      </c>
      <c r="J26" s="387">
        <v>-132153</v>
      </c>
      <c r="K26" s="386">
        <v>-71521</v>
      </c>
    </row>
    <row r="27" spans="3:12" ht="18.75" customHeight="1">
      <c r="C27" s="263" t="s">
        <v>905</v>
      </c>
      <c r="D27" s="86" t="s">
        <v>292</v>
      </c>
      <c r="E27" s="386">
        <v>-144643</v>
      </c>
      <c r="F27" s="387">
        <v>-62781</v>
      </c>
      <c r="G27" s="386">
        <v>-206154</v>
      </c>
      <c r="H27" s="387">
        <v>60033</v>
      </c>
      <c r="I27" s="386">
        <v>-2806627</v>
      </c>
      <c r="J27" s="387">
        <v>-367176</v>
      </c>
      <c r="K27" s="386">
        <v>-208587</v>
      </c>
    </row>
    <row r="28" spans="3:12" ht="18.75" customHeight="1">
      <c r="C28" s="263" t="s">
        <v>906</v>
      </c>
      <c r="D28" s="86" t="s">
        <v>293</v>
      </c>
      <c r="E28" s="386">
        <v>-63614</v>
      </c>
      <c r="F28" s="387">
        <v>-9057</v>
      </c>
      <c r="G28" s="386">
        <v>-19004</v>
      </c>
      <c r="H28" s="387"/>
      <c r="I28" s="386"/>
      <c r="J28" s="387"/>
      <c r="K28" s="386">
        <v>-7773</v>
      </c>
      <c r="L28" s="375"/>
    </row>
    <row r="29" spans="3:12" ht="18.75" customHeight="1">
      <c r="C29" s="263" t="s">
        <v>907</v>
      </c>
      <c r="D29" s="86" t="s">
        <v>294</v>
      </c>
      <c r="E29" s="386">
        <v>35812</v>
      </c>
      <c r="F29" s="387">
        <v>-129895</v>
      </c>
      <c r="G29" s="386">
        <v>-179499</v>
      </c>
      <c r="H29" s="387">
        <v>-128135</v>
      </c>
      <c r="I29" s="386">
        <v>-169552</v>
      </c>
      <c r="J29" s="387">
        <v>-196571</v>
      </c>
      <c r="K29" s="386">
        <v>-195206</v>
      </c>
    </row>
    <row r="30" spans="3:12" ht="18.75" customHeight="1">
      <c r="C30" s="263" t="s">
        <v>908</v>
      </c>
      <c r="D30" s="86" t="s">
        <v>295</v>
      </c>
      <c r="E30" s="386">
        <v>-4658</v>
      </c>
      <c r="F30" s="387">
        <v>-11894</v>
      </c>
      <c r="G30" s="386">
        <v>19727</v>
      </c>
      <c r="H30" s="387">
        <v>52771</v>
      </c>
      <c r="I30" s="386">
        <v>-34092</v>
      </c>
      <c r="J30" s="387">
        <v>-4368</v>
      </c>
      <c r="K30" s="386" t="s">
        <v>926</v>
      </c>
    </row>
    <row r="31" spans="3:12" ht="18.75" customHeight="1">
      <c r="C31" s="263" t="s">
        <v>296</v>
      </c>
      <c r="D31" s="86" t="s">
        <v>119</v>
      </c>
      <c r="E31" s="386">
        <v>-5112</v>
      </c>
      <c r="F31" s="387">
        <v>-14526</v>
      </c>
      <c r="G31" s="386">
        <v>-9701</v>
      </c>
      <c r="H31" s="387"/>
      <c r="I31" s="386"/>
      <c r="J31" s="387"/>
      <c r="K31" s="386" t="s">
        <v>926</v>
      </c>
    </row>
    <row r="32" spans="3:12" ht="18.75" customHeight="1">
      <c r="C32" s="263" t="s">
        <v>297</v>
      </c>
      <c r="D32" s="86" t="s">
        <v>298</v>
      </c>
      <c r="E32" s="386"/>
      <c r="F32" s="387"/>
      <c r="G32" s="386">
        <v>57500</v>
      </c>
      <c r="H32" s="387"/>
      <c r="I32" s="386"/>
      <c r="J32" s="387"/>
      <c r="K32" s="386" t="s">
        <v>926</v>
      </c>
    </row>
    <row r="33" spans="3:11" ht="18.75" customHeight="1">
      <c r="C33" s="263" t="s">
        <v>909</v>
      </c>
      <c r="D33" s="86" t="s">
        <v>299</v>
      </c>
      <c r="E33" s="386">
        <v>706833</v>
      </c>
      <c r="F33" s="387">
        <v>-1186838</v>
      </c>
      <c r="G33" s="386">
        <v>-3683726</v>
      </c>
      <c r="H33" s="387">
        <v>1806094</v>
      </c>
      <c r="I33" s="386">
        <v>-1042260</v>
      </c>
      <c r="J33" s="387">
        <v>889159</v>
      </c>
      <c r="K33" s="386">
        <v>900835</v>
      </c>
    </row>
    <row r="34" spans="3:11" ht="18.75" customHeight="1">
      <c r="C34" s="263" t="s">
        <v>910</v>
      </c>
      <c r="D34" s="86" t="s">
        <v>300</v>
      </c>
      <c r="E34" s="386"/>
      <c r="F34" s="387">
        <v>16455</v>
      </c>
      <c r="G34" s="386">
        <v>-218237</v>
      </c>
      <c r="H34" s="387">
        <v>217872</v>
      </c>
      <c r="I34" s="386">
        <v>-89836</v>
      </c>
      <c r="J34" s="387">
        <v>110324</v>
      </c>
      <c r="K34" s="386">
        <v>38792</v>
      </c>
    </row>
    <row r="35" spans="3:11" ht="18.75" customHeight="1">
      <c r="C35" s="263" t="s">
        <v>911</v>
      </c>
      <c r="D35" s="86" t="s">
        <v>301</v>
      </c>
      <c r="E35" s="386">
        <v>-575700</v>
      </c>
      <c r="F35" s="387">
        <v>564429</v>
      </c>
      <c r="G35" s="386">
        <v>4686518</v>
      </c>
      <c r="H35" s="387">
        <v>-1699067</v>
      </c>
      <c r="I35" s="386">
        <v>229613</v>
      </c>
      <c r="J35" s="387">
        <v>97696</v>
      </c>
      <c r="K35" s="386">
        <v>-1068178</v>
      </c>
    </row>
    <row r="36" spans="3:11" ht="18.75" customHeight="1">
      <c r="C36" s="263" t="s">
        <v>912</v>
      </c>
      <c r="D36" s="86" t="s">
        <v>302</v>
      </c>
      <c r="E36" s="386">
        <v>-49048</v>
      </c>
      <c r="F36" s="387">
        <v>-111357</v>
      </c>
      <c r="G36" s="386">
        <v>-170682</v>
      </c>
      <c r="H36" s="387">
        <v>-232684</v>
      </c>
      <c r="I36" s="386">
        <v>-66290</v>
      </c>
      <c r="J36" s="387">
        <v>145962</v>
      </c>
      <c r="K36" s="386">
        <v>-26570</v>
      </c>
    </row>
    <row r="37" spans="3:11" ht="18.75" customHeight="1">
      <c r="C37" s="263" t="s">
        <v>913</v>
      </c>
      <c r="D37" s="86" t="s">
        <v>303</v>
      </c>
      <c r="E37" s="386">
        <v>-17188</v>
      </c>
      <c r="F37" s="387">
        <v>-217555</v>
      </c>
      <c r="G37" s="386">
        <v>224984</v>
      </c>
      <c r="H37" s="387">
        <v>-7476</v>
      </c>
      <c r="I37" s="386">
        <v>-52352</v>
      </c>
      <c r="J37" s="387">
        <v>-203124</v>
      </c>
      <c r="K37" s="386">
        <v>221381</v>
      </c>
    </row>
    <row r="38" spans="3:11" ht="18.75" customHeight="1">
      <c r="C38" s="263" t="s">
        <v>914</v>
      </c>
      <c r="D38" s="86" t="s">
        <v>304</v>
      </c>
      <c r="E38" s="386">
        <v>87274</v>
      </c>
      <c r="F38" s="387">
        <v>85238</v>
      </c>
      <c r="G38" s="386">
        <v>99961</v>
      </c>
      <c r="H38" s="387">
        <v>228008</v>
      </c>
      <c r="I38" s="386">
        <v>-9239</v>
      </c>
      <c r="J38" s="387">
        <v>188515</v>
      </c>
      <c r="K38" s="386">
        <v>-23282</v>
      </c>
    </row>
    <row r="39" spans="3:11" ht="18.75" customHeight="1">
      <c r="C39" s="263" t="s">
        <v>915</v>
      </c>
      <c r="D39" s="86" t="s">
        <v>305</v>
      </c>
      <c r="E39" s="386">
        <v>51004</v>
      </c>
      <c r="F39" s="387">
        <v>-57269</v>
      </c>
      <c r="G39" s="386">
        <v>454266</v>
      </c>
      <c r="H39" s="387">
        <v>-422375</v>
      </c>
      <c r="I39" s="386">
        <v>223613</v>
      </c>
      <c r="J39" s="387">
        <v>-66974</v>
      </c>
      <c r="K39" s="386">
        <v>-7020</v>
      </c>
    </row>
    <row r="40" spans="3:11" ht="18.75" customHeight="1">
      <c r="C40" s="263" t="s">
        <v>916</v>
      </c>
      <c r="D40" s="86" t="s">
        <v>306</v>
      </c>
      <c r="E40" s="386">
        <v>-10126</v>
      </c>
      <c r="F40" s="387">
        <v>-38364</v>
      </c>
      <c r="G40" s="386">
        <v>-17771</v>
      </c>
      <c r="H40" s="387">
        <v>-77346</v>
      </c>
      <c r="I40" s="386">
        <v>-57133</v>
      </c>
      <c r="J40" s="387">
        <v>-76733</v>
      </c>
      <c r="K40" s="386">
        <v>77573</v>
      </c>
    </row>
    <row r="41" spans="3:11" ht="18.75" customHeight="1">
      <c r="C41" s="263" t="s">
        <v>917</v>
      </c>
      <c r="D41" s="86" t="s">
        <v>307</v>
      </c>
      <c r="E41" s="386">
        <v>-267756</v>
      </c>
      <c r="F41" s="387">
        <v>172957</v>
      </c>
      <c r="G41" s="386">
        <v>115307</v>
      </c>
      <c r="H41" s="387">
        <v>183143</v>
      </c>
      <c r="I41" s="386">
        <v>-111212</v>
      </c>
      <c r="J41" s="387">
        <v>-59239</v>
      </c>
      <c r="K41" s="386">
        <v>-111545</v>
      </c>
    </row>
    <row r="42" spans="3:11" ht="18.75" customHeight="1">
      <c r="C42" s="263" t="s">
        <v>918</v>
      </c>
      <c r="D42" s="86" t="s">
        <v>308</v>
      </c>
      <c r="E42" s="386">
        <v>6697</v>
      </c>
      <c r="F42" s="387">
        <v>-37472</v>
      </c>
      <c r="G42" s="386">
        <v>40019</v>
      </c>
      <c r="H42" s="387">
        <v>10865</v>
      </c>
      <c r="I42" s="386">
        <v>11779</v>
      </c>
      <c r="J42" s="387">
        <v>50452</v>
      </c>
      <c r="K42" s="386">
        <v>-39</v>
      </c>
    </row>
    <row r="43" spans="3:11" ht="18.75" customHeight="1">
      <c r="C43" s="263" t="s">
        <v>120</v>
      </c>
      <c r="D43" s="86" t="s">
        <v>191</v>
      </c>
      <c r="E43" s="386">
        <v>145091</v>
      </c>
      <c r="F43" s="387">
        <f>-99510</f>
        <v>-99510</v>
      </c>
      <c r="G43" s="386">
        <v>-21244</v>
      </c>
      <c r="H43" s="387">
        <v>-12495</v>
      </c>
      <c r="I43" s="386">
        <v>44811</v>
      </c>
      <c r="J43" s="387">
        <v>-26808</v>
      </c>
      <c r="K43" s="386">
        <v>47631</v>
      </c>
    </row>
    <row r="44" spans="3:11" ht="18.75" customHeight="1">
      <c r="C44" s="265" t="s">
        <v>309</v>
      </c>
      <c r="D44" s="88" t="s">
        <v>310</v>
      </c>
      <c r="E44" s="376">
        <v>920019</v>
      </c>
      <c r="F44" s="402">
        <v>-547992</v>
      </c>
      <c r="G44" s="376">
        <v>3374770</v>
      </c>
      <c r="H44" s="402">
        <v>1694039</v>
      </c>
      <c r="I44" s="376">
        <v>836291</v>
      </c>
      <c r="J44" s="377">
        <v>2311345</v>
      </c>
      <c r="K44" s="376">
        <v>389496</v>
      </c>
    </row>
    <row r="45" spans="3:11" ht="18.75" customHeight="1">
      <c r="C45" s="263" t="s">
        <v>311</v>
      </c>
      <c r="D45" s="86" t="s">
        <v>312</v>
      </c>
      <c r="E45" s="386">
        <v>130518</v>
      </c>
      <c r="F45" s="403">
        <v>112725</v>
      </c>
      <c r="G45" s="386">
        <v>12873</v>
      </c>
      <c r="H45" s="403">
        <v>4668</v>
      </c>
      <c r="I45" s="386">
        <v>60145</v>
      </c>
      <c r="J45" s="387">
        <v>66764</v>
      </c>
      <c r="K45" s="386">
        <v>113643</v>
      </c>
    </row>
    <row r="46" spans="3:11" ht="18.75" customHeight="1">
      <c r="C46" s="263" t="s">
        <v>313</v>
      </c>
      <c r="D46" s="86" t="s">
        <v>314</v>
      </c>
      <c r="E46" s="386"/>
      <c r="F46" s="403"/>
      <c r="G46" s="386"/>
      <c r="H46" s="403">
        <v>-7</v>
      </c>
      <c r="I46" s="386">
        <v>-39</v>
      </c>
      <c r="J46" s="387">
        <v>-219</v>
      </c>
      <c r="K46" s="386">
        <v>-121</v>
      </c>
    </row>
    <row r="47" spans="3:11" ht="18.75" customHeight="1">
      <c r="C47" s="263" t="s">
        <v>315</v>
      </c>
      <c r="D47" s="86" t="s">
        <v>316</v>
      </c>
      <c r="E47" s="386">
        <v>5112</v>
      </c>
      <c r="F47" s="403">
        <v>14526</v>
      </c>
      <c r="G47" s="386">
        <v>9701</v>
      </c>
      <c r="H47" s="403">
        <v>2837</v>
      </c>
      <c r="I47" s="386">
        <v>340</v>
      </c>
      <c r="J47" s="387">
        <v>8706</v>
      </c>
      <c r="K47" s="386" t="s">
        <v>926</v>
      </c>
    </row>
    <row r="48" spans="3:11" ht="18.75" customHeight="1">
      <c r="C48" s="263" t="s">
        <v>317</v>
      </c>
      <c r="D48" s="86" t="s">
        <v>318</v>
      </c>
      <c r="E48" s="386"/>
      <c r="F48" s="403"/>
      <c r="G48" s="386">
        <v>-57500</v>
      </c>
      <c r="H48" s="403"/>
      <c r="I48" s="386"/>
      <c r="J48" s="387"/>
      <c r="K48" s="386"/>
    </row>
    <row r="49" spans="3:11" ht="18.75" customHeight="1">
      <c r="C49" s="264" t="s">
        <v>919</v>
      </c>
      <c r="D49" s="87" t="s">
        <v>319</v>
      </c>
      <c r="E49" s="380">
        <v>-108278</v>
      </c>
      <c r="F49" s="404">
        <v>-645256</v>
      </c>
      <c r="G49" s="380">
        <v>78477</v>
      </c>
      <c r="H49" s="404">
        <v>-777212</v>
      </c>
      <c r="I49" s="380">
        <v>-511534</v>
      </c>
      <c r="J49" s="381">
        <v>-1794248</v>
      </c>
      <c r="K49" s="380">
        <v>-317210</v>
      </c>
    </row>
    <row r="50" spans="3:11" ht="18.75" customHeight="1">
      <c r="C50" s="265" t="s">
        <v>272</v>
      </c>
      <c r="D50" s="88" t="s">
        <v>320</v>
      </c>
      <c r="E50" s="376">
        <v>947371</v>
      </c>
      <c r="F50" s="402">
        <v>-1065997</v>
      </c>
      <c r="G50" s="376">
        <v>3418321</v>
      </c>
      <c r="H50" s="402">
        <v>924325</v>
      </c>
      <c r="I50" s="376">
        <v>385202</v>
      </c>
      <c r="J50" s="377">
        <v>592349</v>
      </c>
      <c r="K50" s="376">
        <v>185808</v>
      </c>
    </row>
    <row r="51" spans="3:11" ht="18.75" customHeight="1">
      <c r="C51" s="266" t="s">
        <v>321</v>
      </c>
      <c r="D51" s="85" t="s">
        <v>322</v>
      </c>
      <c r="E51" s="378"/>
      <c r="F51" s="405"/>
      <c r="G51" s="378"/>
      <c r="H51" s="405"/>
      <c r="I51" s="378"/>
      <c r="J51" s="379"/>
      <c r="K51" s="378"/>
    </row>
    <row r="52" spans="3:11" ht="18.75" customHeight="1">
      <c r="C52" s="263" t="s">
        <v>323</v>
      </c>
      <c r="D52" s="86" t="s">
        <v>324</v>
      </c>
      <c r="E52" s="386">
        <v>-66507</v>
      </c>
      <c r="F52" s="403">
        <v>-80677</v>
      </c>
      <c r="G52" s="386">
        <v>-31690</v>
      </c>
      <c r="H52" s="403">
        <v>-120599</v>
      </c>
      <c r="I52" s="386">
        <v>-408469</v>
      </c>
      <c r="J52" s="387">
        <v>-648597</v>
      </c>
      <c r="K52" s="386">
        <v>-555652</v>
      </c>
    </row>
    <row r="53" spans="3:11" ht="18.75" customHeight="1">
      <c r="C53" s="263" t="s">
        <v>325</v>
      </c>
      <c r="D53" s="86" t="s">
        <v>326</v>
      </c>
      <c r="E53" s="386">
        <v>-102576</v>
      </c>
      <c r="F53" s="403">
        <v>-89395</v>
      </c>
      <c r="G53" s="386">
        <v>-138228</v>
      </c>
      <c r="H53" s="403">
        <v>-42147</v>
      </c>
      <c r="I53" s="386">
        <v>-21439</v>
      </c>
      <c r="J53" s="387">
        <v>-10460</v>
      </c>
      <c r="K53" s="386">
        <v>-980</v>
      </c>
    </row>
    <row r="54" spans="3:11" ht="18.75" customHeight="1">
      <c r="C54" s="263" t="s">
        <v>327</v>
      </c>
      <c r="D54" s="86" t="s">
        <v>328</v>
      </c>
      <c r="E54" s="386">
        <v>74175</v>
      </c>
      <c r="F54" s="403"/>
      <c r="G54" s="386"/>
      <c r="H54" s="403">
        <v>13517</v>
      </c>
      <c r="I54" s="386"/>
      <c r="J54" s="387">
        <v>4000</v>
      </c>
      <c r="K54" s="386" t="s">
        <v>926</v>
      </c>
    </row>
    <row r="55" spans="3:11" ht="18.75" customHeight="1">
      <c r="C55" s="263" t="s">
        <v>329</v>
      </c>
      <c r="D55" s="86" t="s">
        <v>330</v>
      </c>
      <c r="E55" s="386">
        <v>-392085</v>
      </c>
      <c r="F55" s="403">
        <v>-310093</v>
      </c>
      <c r="G55" s="386">
        <v>-303051</v>
      </c>
      <c r="H55" s="403">
        <v>-272569</v>
      </c>
      <c r="I55" s="386">
        <v>-508806</v>
      </c>
      <c r="J55" s="387">
        <v>-305899</v>
      </c>
      <c r="K55" s="386">
        <v>-147652</v>
      </c>
    </row>
    <row r="56" spans="3:11" ht="18.75" customHeight="1">
      <c r="C56" s="263" t="s">
        <v>331</v>
      </c>
      <c r="D56" s="86" t="s">
        <v>332</v>
      </c>
      <c r="E56" s="386">
        <v>359260</v>
      </c>
      <c r="F56" s="403">
        <v>232888</v>
      </c>
      <c r="G56" s="386">
        <v>327648</v>
      </c>
      <c r="H56" s="403">
        <v>47618</v>
      </c>
      <c r="I56" s="386">
        <v>3004892</v>
      </c>
      <c r="J56" s="387">
        <v>524083</v>
      </c>
      <c r="K56" s="386">
        <v>442577</v>
      </c>
    </row>
    <row r="57" spans="3:11" ht="18.75" customHeight="1">
      <c r="C57" s="263" t="s">
        <v>333</v>
      </c>
      <c r="D57" s="86" t="s">
        <v>532</v>
      </c>
      <c r="E57" s="386"/>
      <c r="F57" s="403">
        <v>29400</v>
      </c>
      <c r="G57" s="386"/>
      <c r="H57" s="403"/>
      <c r="I57" s="386"/>
      <c r="J57" s="387"/>
      <c r="K57" s="386"/>
    </row>
    <row r="58" spans="3:11" ht="18.75" customHeight="1">
      <c r="C58" s="263" t="s">
        <v>334</v>
      </c>
      <c r="D58" s="86" t="s">
        <v>335</v>
      </c>
      <c r="E58" s="386">
        <v>-140759</v>
      </c>
      <c r="F58" s="403">
        <v>-27138</v>
      </c>
      <c r="G58" s="386">
        <v>-49640</v>
      </c>
      <c r="H58" s="403"/>
      <c r="I58" s="386"/>
      <c r="J58" s="387"/>
      <c r="K58" s="386">
        <v>-31337</v>
      </c>
    </row>
    <row r="59" spans="3:11" ht="18.75" customHeight="1">
      <c r="C59" s="263" t="s">
        <v>336</v>
      </c>
      <c r="D59" s="86" t="s">
        <v>337</v>
      </c>
      <c r="E59" s="386"/>
      <c r="F59" s="403"/>
      <c r="G59" s="386"/>
      <c r="H59" s="403">
        <v>58354</v>
      </c>
      <c r="I59" s="386"/>
      <c r="J59" s="387"/>
      <c r="K59" s="386"/>
    </row>
    <row r="60" spans="3:11" ht="18.75" customHeight="1">
      <c r="C60" s="263" t="s">
        <v>338</v>
      </c>
      <c r="D60" s="86" t="s">
        <v>339</v>
      </c>
      <c r="E60" s="386"/>
      <c r="F60" s="403"/>
      <c r="G60" s="386"/>
      <c r="H60" s="403">
        <v>-224473</v>
      </c>
      <c r="I60" s="386"/>
      <c r="J60" s="387"/>
      <c r="K60" s="386">
        <v>-96001</v>
      </c>
    </row>
    <row r="61" spans="3:11" ht="18.75" customHeight="1">
      <c r="C61" s="263" t="s">
        <v>710</v>
      </c>
      <c r="D61" s="86" t="s">
        <v>711</v>
      </c>
      <c r="E61" s="386"/>
      <c r="F61" s="403"/>
      <c r="G61" s="386"/>
      <c r="H61" s="403"/>
      <c r="I61" s="386">
        <v>0</v>
      </c>
      <c r="J61" s="387"/>
      <c r="K61" s="386"/>
    </row>
    <row r="62" spans="3:11" ht="18.75" customHeight="1">
      <c r="C62" s="263" t="s">
        <v>340</v>
      </c>
      <c r="D62" s="86" t="s">
        <v>341</v>
      </c>
      <c r="E62" s="386"/>
      <c r="F62" s="403"/>
      <c r="G62" s="386"/>
      <c r="H62" s="403">
        <v>119717</v>
      </c>
      <c r="I62" s="386"/>
      <c r="J62" s="387"/>
      <c r="K62" s="386"/>
    </row>
    <row r="63" spans="3:11" ht="18.75" customHeight="1">
      <c r="C63" s="263" t="s">
        <v>342</v>
      </c>
      <c r="D63" s="86" t="s">
        <v>343</v>
      </c>
      <c r="E63" s="386">
        <v>-13419</v>
      </c>
      <c r="F63" s="403">
        <v>-27319</v>
      </c>
      <c r="G63" s="386">
        <v>-11200</v>
      </c>
      <c r="H63" s="403">
        <v>-5600</v>
      </c>
      <c r="I63" s="386">
        <v>-44980</v>
      </c>
      <c r="J63" s="387">
        <v>-19160</v>
      </c>
      <c r="K63" s="386">
        <v>-33237</v>
      </c>
    </row>
    <row r="64" spans="3:11" ht="18.75" customHeight="1">
      <c r="C64" s="263" t="s">
        <v>344</v>
      </c>
      <c r="D64" s="86" t="s">
        <v>345</v>
      </c>
      <c r="E64" s="386">
        <v>26748</v>
      </c>
      <c r="F64" s="403">
        <v>20279</v>
      </c>
      <c r="G64" s="386">
        <v>14633</v>
      </c>
      <c r="H64" s="403">
        <v>19092</v>
      </c>
      <c r="I64" s="386">
        <v>9373</v>
      </c>
      <c r="J64" s="387">
        <v>48155</v>
      </c>
      <c r="K64" s="386">
        <v>451431</v>
      </c>
    </row>
    <row r="65" spans="3:12" ht="18.75" customHeight="1">
      <c r="C65" s="263" t="s">
        <v>791</v>
      </c>
      <c r="D65" s="86" t="s">
        <v>822</v>
      </c>
      <c r="E65" s="386"/>
      <c r="F65" s="403"/>
      <c r="G65" s="386"/>
      <c r="H65" s="403"/>
      <c r="I65" s="386">
        <v>5893</v>
      </c>
      <c r="J65" s="387">
        <v>187832</v>
      </c>
      <c r="K65" s="386">
        <v>18906</v>
      </c>
    </row>
    <row r="66" spans="3:12" ht="18.75" customHeight="1">
      <c r="C66" s="263" t="s">
        <v>671</v>
      </c>
      <c r="D66" s="86" t="s">
        <v>672</v>
      </c>
      <c r="E66" s="386"/>
      <c r="F66" s="403"/>
      <c r="G66" s="386"/>
      <c r="H66" s="403">
        <v>-17372</v>
      </c>
      <c r="I66" s="386">
        <v>-209928</v>
      </c>
      <c r="J66" s="387">
        <v>-36891</v>
      </c>
      <c r="K66" s="386">
        <v>-21358</v>
      </c>
    </row>
    <row r="67" spans="3:12" ht="18.75" customHeight="1">
      <c r="C67" s="263" t="s">
        <v>346</v>
      </c>
      <c r="D67" s="86" t="s">
        <v>347</v>
      </c>
      <c r="E67" s="386">
        <v>78208</v>
      </c>
      <c r="F67" s="403">
        <v>96762</v>
      </c>
      <c r="G67" s="386">
        <v>74933</v>
      </c>
      <c r="H67" s="403">
        <v>211375</v>
      </c>
      <c r="I67" s="386">
        <v>152906</v>
      </c>
      <c r="J67" s="387">
        <v>217802</v>
      </c>
      <c r="K67" s="386">
        <v>152943</v>
      </c>
    </row>
    <row r="68" spans="3:12" ht="18.75" customHeight="1">
      <c r="C68" s="263" t="s">
        <v>348</v>
      </c>
      <c r="D68" s="86" t="s">
        <v>349</v>
      </c>
      <c r="E68" s="386"/>
      <c r="F68" s="403"/>
      <c r="G68" s="386">
        <v>-5800</v>
      </c>
      <c r="H68" s="403">
        <v>-9533</v>
      </c>
      <c r="I68" s="386"/>
      <c r="J68" s="387"/>
      <c r="K68" s="386"/>
    </row>
    <row r="69" spans="3:12" ht="18.75" customHeight="1">
      <c r="C69" s="263" t="s">
        <v>120</v>
      </c>
      <c r="D69" s="86" t="s">
        <v>191</v>
      </c>
      <c r="E69" s="386">
        <v>4281</v>
      </c>
      <c r="F69" s="403">
        <v>-22318</v>
      </c>
      <c r="G69" s="386">
        <v>-8275</v>
      </c>
      <c r="H69" s="403">
        <v>5439</v>
      </c>
      <c r="I69" s="386">
        <v>-21450</v>
      </c>
      <c r="J69" s="387">
        <v>-56085</v>
      </c>
      <c r="K69" s="386">
        <v>-23700</v>
      </c>
    </row>
    <row r="70" spans="3:12" ht="18.75" customHeight="1">
      <c r="C70" s="264" t="s">
        <v>350</v>
      </c>
      <c r="D70" s="87" t="s">
        <v>351</v>
      </c>
      <c r="E70" s="380">
        <v>-172673</v>
      </c>
      <c r="F70" s="404">
        <v>-177610</v>
      </c>
      <c r="G70" s="380">
        <v>-130671</v>
      </c>
      <c r="H70" s="404">
        <v>-217180</v>
      </c>
      <c r="I70" s="380">
        <v>1957992</v>
      </c>
      <c r="J70" s="381">
        <v>-95219</v>
      </c>
      <c r="K70" s="380">
        <v>155938</v>
      </c>
    </row>
    <row r="71" spans="3:12" ht="18.75" customHeight="1">
      <c r="C71" s="267" t="s">
        <v>352</v>
      </c>
      <c r="D71" s="84" t="s">
        <v>353</v>
      </c>
      <c r="E71" s="376"/>
      <c r="F71" s="402"/>
      <c r="G71" s="376"/>
      <c r="H71" s="402"/>
      <c r="I71" s="376"/>
      <c r="J71" s="377"/>
      <c r="K71" s="376"/>
    </row>
    <row r="72" spans="3:12" ht="18.75" customHeight="1">
      <c r="C72" s="308" t="s">
        <v>673</v>
      </c>
      <c r="D72" s="128" t="s">
        <v>674</v>
      </c>
      <c r="E72" s="378"/>
      <c r="F72" s="405"/>
      <c r="G72" s="378"/>
      <c r="H72" s="405"/>
      <c r="I72" s="378">
        <v>-2244</v>
      </c>
      <c r="J72" s="379"/>
      <c r="K72" s="378">
        <v>-1360</v>
      </c>
    </row>
    <row r="73" spans="3:12" ht="18.75" customHeight="1">
      <c r="C73" s="308" t="s">
        <v>792</v>
      </c>
      <c r="D73" s="128" t="s">
        <v>823</v>
      </c>
      <c r="E73" s="378"/>
      <c r="F73" s="405"/>
      <c r="G73" s="378"/>
      <c r="H73" s="405"/>
      <c r="I73" s="378"/>
      <c r="J73" s="379">
        <v>13860</v>
      </c>
      <c r="K73" s="378" t="s">
        <v>926</v>
      </c>
    </row>
    <row r="74" spans="3:12" ht="18.75" customHeight="1">
      <c r="C74" s="308" t="s">
        <v>793</v>
      </c>
      <c r="D74" s="128" t="s">
        <v>824</v>
      </c>
      <c r="E74" s="378"/>
      <c r="F74" s="405"/>
      <c r="G74" s="378"/>
      <c r="H74" s="405"/>
      <c r="I74" s="378"/>
      <c r="J74" s="379">
        <v>-5387</v>
      </c>
      <c r="K74" s="378">
        <v>-2244</v>
      </c>
    </row>
    <row r="75" spans="3:12" ht="18.75" customHeight="1">
      <c r="C75" s="263" t="s">
        <v>366</v>
      </c>
      <c r="D75" s="86" t="s">
        <v>863</v>
      </c>
      <c r="E75" s="386">
        <v>-5946</v>
      </c>
      <c r="F75" s="403">
        <v>-8876</v>
      </c>
      <c r="G75" s="386"/>
      <c r="H75" s="403"/>
      <c r="I75" s="386"/>
      <c r="J75" s="387">
        <v>-280840</v>
      </c>
      <c r="K75" s="386" t="s">
        <v>926</v>
      </c>
    </row>
    <row r="76" spans="3:12" ht="18.75" customHeight="1">
      <c r="C76" s="263" t="s">
        <v>862</v>
      </c>
      <c r="D76" s="86" t="s">
        <v>871</v>
      </c>
      <c r="E76" s="386"/>
      <c r="F76" s="403"/>
      <c r="G76" s="386"/>
      <c r="H76" s="403"/>
      <c r="I76" s="386"/>
      <c r="J76" s="387"/>
      <c r="K76" s="378">
        <v>200</v>
      </c>
      <c r="L76" s="371"/>
    </row>
    <row r="77" spans="3:12" ht="18.75" customHeight="1">
      <c r="C77" s="263" t="s">
        <v>354</v>
      </c>
      <c r="D77" s="86" t="s">
        <v>355</v>
      </c>
      <c r="E77" s="386"/>
      <c r="F77" s="403"/>
      <c r="G77" s="386"/>
      <c r="H77" s="403">
        <v>169659</v>
      </c>
      <c r="I77" s="386"/>
      <c r="J77" s="387"/>
      <c r="K77" s="386"/>
    </row>
    <row r="78" spans="3:12" ht="18.75" customHeight="1">
      <c r="C78" s="263" t="s">
        <v>356</v>
      </c>
      <c r="D78" s="86" t="s">
        <v>357</v>
      </c>
      <c r="E78" s="386"/>
      <c r="F78" s="403"/>
      <c r="G78" s="386">
        <v>21432</v>
      </c>
      <c r="H78" s="403">
        <v>13566</v>
      </c>
      <c r="I78" s="386"/>
      <c r="J78" s="387">
        <v>1278</v>
      </c>
      <c r="K78" s="386" t="s">
        <v>926</v>
      </c>
    </row>
    <row r="79" spans="3:12" ht="18.75" customHeight="1">
      <c r="C79" s="263" t="s">
        <v>358</v>
      </c>
      <c r="D79" s="86" t="s">
        <v>359</v>
      </c>
      <c r="E79" s="386"/>
      <c r="F79" s="403"/>
      <c r="G79" s="386">
        <v>-3004196</v>
      </c>
      <c r="H79" s="403">
        <v>-167523</v>
      </c>
      <c r="I79" s="386">
        <v>-1644246</v>
      </c>
      <c r="J79" s="387">
        <v>-2002735</v>
      </c>
      <c r="K79" s="386" t="s">
        <v>926</v>
      </c>
    </row>
    <row r="80" spans="3:12" ht="18.75" customHeight="1">
      <c r="C80" s="263" t="s">
        <v>360</v>
      </c>
      <c r="D80" s="86" t="s">
        <v>361</v>
      </c>
      <c r="E80" s="386"/>
      <c r="F80" s="403">
        <v>962014</v>
      </c>
      <c r="G80" s="386"/>
      <c r="H80" s="403">
        <v>2999996</v>
      </c>
      <c r="I80" s="386"/>
      <c r="J80" s="387"/>
      <c r="K80" s="386"/>
    </row>
    <row r="81" spans="3:11" ht="18.75" customHeight="1">
      <c r="C81" s="263" t="s">
        <v>362</v>
      </c>
      <c r="D81" s="86" t="s">
        <v>363</v>
      </c>
      <c r="E81" s="386">
        <v>-91918</v>
      </c>
      <c r="F81" s="403">
        <v>-133259</v>
      </c>
      <c r="G81" s="386">
        <v>-104252</v>
      </c>
      <c r="H81" s="403">
        <v>-321960</v>
      </c>
      <c r="I81" s="386">
        <v>-216636</v>
      </c>
      <c r="J81" s="387">
        <v>-556765</v>
      </c>
      <c r="K81" s="386">
        <v>-226337</v>
      </c>
    </row>
    <row r="82" spans="3:11" ht="18.75" customHeight="1">
      <c r="C82" s="263" t="s">
        <v>364</v>
      </c>
      <c r="D82" s="86" t="s">
        <v>365</v>
      </c>
      <c r="E82" s="386">
        <v>-2144</v>
      </c>
      <c r="F82" s="403">
        <v>-1539</v>
      </c>
      <c r="G82" s="386">
        <v>-3925</v>
      </c>
      <c r="H82" s="403">
        <v>-23260</v>
      </c>
      <c r="I82" s="386">
        <v>-47629</v>
      </c>
      <c r="J82" s="387">
        <v>-29259</v>
      </c>
      <c r="K82" s="386">
        <v>-6699</v>
      </c>
    </row>
    <row r="83" spans="3:11" ht="18.75" customHeight="1">
      <c r="C83" s="264" t="s">
        <v>189</v>
      </c>
      <c r="D83" s="87" t="s">
        <v>191</v>
      </c>
      <c r="E83" s="380"/>
      <c r="F83" s="404"/>
      <c r="G83" s="380"/>
      <c r="H83" s="404">
        <v>-456</v>
      </c>
      <c r="I83" s="380"/>
      <c r="J83" s="381"/>
      <c r="K83" s="380" t="s">
        <v>926</v>
      </c>
    </row>
    <row r="84" spans="3:11" ht="18.75" customHeight="1">
      <c r="C84" s="265" t="s">
        <v>367</v>
      </c>
      <c r="D84" s="88" t="s">
        <v>368</v>
      </c>
      <c r="E84" s="376">
        <v>-100009</v>
      </c>
      <c r="F84" s="402">
        <v>818339</v>
      </c>
      <c r="G84" s="376">
        <v>-3090941</v>
      </c>
      <c r="H84" s="402">
        <v>2670021</v>
      </c>
      <c r="I84" s="376">
        <v>-1910756</v>
      </c>
      <c r="J84" s="377">
        <v>-2859849</v>
      </c>
      <c r="K84" s="376">
        <v>-236441</v>
      </c>
    </row>
    <row r="85" spans="3:11" ht="18.75" customHeight="1">
      <c r="C85" s="268" t="s">
        <v>369</v>
      </c>
      <c r="D85" s="31" t="s">
        <v>370</v>
      </c>
      <c r="E85" s="382">
        <v>1271</v>
      </c>
      <c r="F85" s="388">
        <v>-14789</v>
      </c>
      <c r="G85" s="382">
        <v>21026</v>
      </c>
      <c r="H85" s="388">
        <v>-562862</v>
      </c>
      <c r="I85" s="382">
        <v>-378228</v>
      </c>
      <c r="J85" s="383">
        <v>-312956</v>
      </c>
      <c r="K85" s="382">
        <v>-258831</v>
      </c>
    </row>
    <row r="86" spans="3:11" ht="18.75" customHeight="1">
      <c r="C86" s="269" t="s">
        <v>920</v>
      </c>
      <c r="D86" s="84" t="s">
        <v>371</v>
      </c>
      <c r="E86" s="376">
        <v>675959</v>
      </c>
      <c r="F86" s="402">
        <v>-440058</v>
      </c>
      <c r="G86" s="376">
        <v>217735</v>
      </c>
      <c r="H86" s="402">
        <v>2814304</v>
      </c>
      <c r="I86" s="376">
        <v>54209</v>
      </c>
      <c r="J86" s="377">
        <v>-2675676</v>
      </c>
      <c r="K86" s="376">
        <v>-153525</v>
      </c>
    </row>
    <row r="87" spans="3:11" ht="18.75" customHeight="1">
      <c r="C87" s="269" t="s">
        <v>675</v>
      </c>
      <c r="D87" s="84" t="s">
        <v>676</v>
      </c>
      <c r="E87" s="376"/>
      <c r="F87" s="402"/>
      <c r="G87" s="376"/>
      <c r="H87" s="402"/>
      <c r="I87" s="376">
        <v>56324</v>
      </c>
      <c r="J87" s="377"/>
      <c r="K87" s="376"/>
    </row>
    <row r="88" spans="3:11" ht="18.75" customHeight="1">
      <c r="C88" s="269" t="s">
        <v>372</v>
      </c>
      <c r="D88" s="84" t="s">
        <v>373</v>
      </c>
      <c r="E88" s="376">
        <v>9491272</v>
      </c>
      <c r="F88" s="402">
        <v>10167232</v>
      </c>
      <c r="G88" s="376">
        <v>9727173</v>
      </c>
      <c r="H88" s="402">
        <v>9944909</v>
      </c>
      <c r="I88" s="376">
        <v>12759214</v>
      </c>
      <c r="J88" s="377">
        <v>12869748</v>
      </c>
      <c r="K88" s="376">
        <v>10194072</v>
      </c>
    </row>
    <row r="89" spans="3:11" ht="18.75" customHeight="1">
      <c r="C89" s="269" t="s">
        <v>712</v>
      </c>
      <c r="D89" s="84" t="s">
        <v>713</v>
      </c>
      <c r="E89" s="376">
        <v>10167232</v>
      </c>
      <c r="F89" s="402">
        <v>9727173</v>
      </c>
      <c r="G89" s="376">
        <v>9944909</v>
      </c>
      <c r="H89" s="402">
        <v>12759214</v>
      </c>
      <c r="I89" s="376">
        <v>12869748</v>
      </c>
      <c r="J89" s="377">
        <v>10194072</v>
      </c>
      <c r="K89" s="376">
        <v>10040546</v>
      </c>
    </row>
    <row r="90" spans="3:11" ht="18.75" customHeight="1">
      <c r="C90" s="268"/>
      <c r="D90" s="31"/>
      <c r="E90" s="270"/>
      <c r="F90" s="270"/>
      <c r="G90" s="270"/>
      <c r="H90" s="270"/>
      <c r="I90" s="270"/>
      <c r="J90" s="270"/>
      <c r="K90" s="270"/>
    </row>
    <row r="91" spans="3:11" ht="18.75" customHeight="1"/>
    <row r="92" spans="3:11" ht="18.75" customHeight="1"/>
    <row r="93" spans="3:11" ht="18.75" customHeight="1"/>
    <row r="94" spans="3:11" ht="18.75" customHeight="1"/>
    <row r="95" spans="3:11" ht="18.75" customHeight="1"/>
    <row r="96" spans="3:11"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row r="1003" ht="18.75" customHeight="1"/>
    <row r="1004" ht="18.75" customHeight="1"/>
    <row r="1005" ht="18.75" customHeight="1"/>
    <row r="1006" ht="18.75" customHeight="1"/>
    <row r="1007" ht="18.75" customHeight="1"/>
    <row r="1008" ht="18.75" customHeight="1"/>
    <row r="1009" ht="18.75" customHeight="1"/>
    <row r="1010" ht="18.75" customHeight="1"/>
    <row r="1011" ht="18.75" customHeight="1"/>
    <row r="1012" ht="18.75" customHeight="1"/>
    <row r="1013" ht="18.75" customHeight="1"/>
    <row r="1014" ht="18.75" customHeight="1"/>
    <row r="1015" ht="18.75" customHeight="1"/>
  </sheetData>
  <mergeCells count="1">
    <mergeCell ref="C7:C8"/>
  </mergeCells>
  <phoneticPr fontId="3"/>
  <printOptions horizontalCentered="1"/>
  <pageMargins left="0.23622047244094491" right="0.23622047244094491" top="0.19685039370078741" bottom="0.39370078740157483" header="0.31496062992125984" footer="0.31496062992125984"/>
  <pageSetup paperSize="9" scale="33" orientation="landscape" r:id="rId1"/>
  <headerFooter differentFirst="1">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CD68-1954-423D-A3C7-14099C013B4F}">
  <sheetPr>
    <pageSetUpPr fitToPage="1"/>
  </sheetPr>
  <dimension ref="B2:V87"/>
  <sheetViews>
    <sheetView showGridLines="0" zoomScale="70" zoomScaleNormal="70" workbookViewId="0">
      <pane xSplit="5" ySplit="3" topLeftCell="F78" activePane="bottomRight" state="frozen"/>
      <selection pane="topRight"/>
      <selection pane="bottomLeft"/>
      <selection pane="bottomRight"/>
    </sheetView>
  </sheetViews>
  <sheetFormatPr defaultColWidth="8.69921875" defaultRowHeight="17.399999999999999" outlineLevelRow="1"/>
  <cols>
    <col min="1" max="1" width="8.69921875" style="89"/>
    <col min="2" max="2" width="5.59765625" style="89" customWidth="1"/>
    <col min="3" max="3" width="18.59765625" style="89" customWidth="1"/>
    <col min="4" max="4" width="28.796875" style="89" bestFit="1" customWidth="1"/>
    <col min="5" max="5" width="22.09765625" style="89" bestFit="1" customWidth="1"/>
    <col min="6" max="14" width="12.59765625" style="89" customWidth="1"/>
    <col min="15" max="15" width="5.59765625" style="89" customWidth="1"/>
    <col min="16" max="16" width="17.5" style="89" customWidth="1"/>
    <col min="17" max="17" width="21.796875" style="89" customWidth="1"/>
    <col min="18" max="18" width="17.5" style="89" customWidth="1"/>
    <col min="19" max="19" width="16.296875" style="89" customWidth="1"/>
    <col min="20" max="20" width="21.796875" style="89" customWidth="1"/>
    <col min="21" max="21" width="17.5" style="89" bestFit="1" customWidth="1"/>
    <col min="22" max="16384" width="8.69921875" style="89"/>
  </cols>
  <sheetData>
    <row r="2" spans="2:22" ht="19.2">
      <c r="C2" s="147" t="s">
        <v>794</v>
      </c>
      <c r="E2" s="147" t="s">
        <v>854</v>
      </c>
      <c r="P2" s="3"/>
      <c r="Q2" s="3"/>
      <c r="R2" s="3"/>
      <c r="S2" s="3"/>
    </row>
    <row r="3" spans="2:22">
      <c r="B3" s="1"/>
      <c r="D3" s="1"/>
      <c r="E3" s="1"/>
      <c r="F3" s="1"/>
      <c r="G3" s="1"/>
      <c r="H3" s="1"/>
      <c r="I3" s="1"/>
      <c r="J3" s="1"/>
      <c r="K3" s="1"/>
      <c r="M3" s="1"/>
    </row>
    <row r="4" spans="2:22">
      <c r="B4" s="1"/>
      <c r="C4" s="1"/>
      <c r="D4" s="1"/>
      <c r="E4" s="1"/>
      <c r="F4" s="1"/>
      <c r="G4" s="1"/>
      <c r="H4" s="1"/>
      <c r="I4" s="1"/>
      <c r="J4" s="1"/>
      <c r="K4" s="1"/>
      <c r="L4" s="1"/>
      <c r="M4" s="1"/>
      <c r="N4" s="1"/>
      <c r="O4" s="1"/>
      <c r="P4" s="1"/>
      <c r="Q4" s="1"/>
      <c r="R4" s="1"/>
      <c r="S4" s="1"/>
      <c r="T4" s="1"/>
      <c r="U4" s="1"/>
      <c r="V4" s="1"/>
    </row>
    <row r="5" spans="2:22">
      <c r="B5" s="1"/>
      <c r="C5" s="1"/>
      <c r="D5" s="1"/>
      <c r="E5" s="1"/>
      <c r="F5" s="1"/>
      <c r="G5" s="1"/>
      <c r="H5" s="1"/>
      <c r="I5" s="1"/>
      <c r="J5" s="1"/>
      <c r="K5" s="1"/>
      <c r="L5" s="1"/>
      <c r="M5" s="1"/>
      <c r="N5" s="1"/>
      <c r="O5" s="1"/>
      <c r="P5" s="1"/>
      <c r="Q5" s="1"/>
      <c r="R5" s="1"/>
      <c r="S5" s="1"/>
      <c r="T5" s="1"/>
      <c r="U5" s="1"/>
      <c r="V5" s="1"/>
    </row>
    <row r="6" spans="2:22" hidden="1" outlineLevel="1">
      <c r="B6" s="1"/>
      <c r="C6" s="1"/>
      <c r="D6" s="1"/>
      <c r="E6" s="1"/>
      <c r="F6" s="2" t="s">
        <v>3</v>
      </c>
      <c r="G6" s="2" t="s">
        <v>4</v>
      </c>
      <c r="H6" s="2" t="s">
        <v>763</v>
      </c>
      <c r="I6" s="2" t="str">
        <f>連結PL!W2</f>
        <v>第25期</v>
      </c>
      <c r="J6" s="1"/>
      <c r="K6" s="1"/>
    </row>
    <row r="7" spans="2:22" hidden="1" outlineLevel="1">
      <c r="B7" s="1"/>
      <c r="C7" s="1"/>
      <c r="D7" s="1"/>
      <c r="E7" s="1"/>
      <c r="F7" s="197" t="s">
        <v>7</v>
      </c>
      <c r="G7" s="197" t="s">
        <v>378</v>
      </c>
      <c r="H7" s="197" t="s">
        <v>788</v>
      </c>
      <c r="I7" s="197" t="str">
        <f>連結PL!W3</f>
        <v>(自　2024年 1月 1日</v>
      </c>
      <c r="J7" s="1"/>
      <c r="K7" s="1"/>
    </row>
    <row r="8" spans="2:22" hidden="1" outlineLevel="1">
      <c r="B8" s="1"/>
      <c r="C8" s="1"/>
      <c r="D8" s="1"/>
      <c r="E8" s="1"/>
      <c r="F8" s="197" t="s">
        <v>10</v>
      </c>
      <c r="G8" s="197" t="s">
        <v>11</v>
      </c>
      <c r="H8" s="197" t="s">
        <v>789</v>
      </c>
      <c r="I8" s="197" t="str">
        <f>連結PL!W4</f>
        <v xml:space="preserve"> 至　2024年12月31日)</v>
      </c>
      <c r="J8" s="1"/>
      <c r="K8" s="1"/>
    </row>
    <row r="9" spans="2:22" collapsed="1">
      <c r="B9" s="55"/>
      <c r="C9" s="81" t="s">
        <v>924</v>
      </c>
      <c r="D9" s="281" t="s">
        <v>855</v>
      </c>
      <c r="E9" s="55"/>
      <c r="F9" s="234"/>
      <c r="G9" s="234"/>
      <c r="H9" s="234"/>
      <c r="I9" s="56" t="s">
        <v>374</v>
      </c>
      <c r="J9" s="45"/>
    </row>
    <row r="10" spans="2:22">
      <c r="B10" s="55"/>
      <c r="C10" s="141"/>
      <c r="D10" s="141"/>
      <c r="E10" s="141"/>
      <c r="F10" s="5" t="s">
        <v>47</v>
      </c>
      <c r="G10" s="5" t="s">
        <v>48</v>
      </c>
      <c r="H10" s="5" t="s">
        <v>766</v>
      </c>
      <c r="I10" s="5" t="s">
        <v>835</v>
      </c>
      <c r="J10" s="1"/>
    </row>
    <row r="11" spans="2:22">
      <c r="B11" s="55"/>
      <c r="C11" s="141"/>
      <c r="D11" s="141" t="s">
        <v>451</v>
      </c>
      <c r="E11" s="141"/>
      <c r="F11" s="5" t="s">
        <v>21</v>
      </c>
      <c r="G11" s="5" t="s">
        <v>22</v>
      </c>
      <c r="H11" s="5" t="s">
        <v>795</v>
      </c>
      <c r="I11" s="5" t="s">
        <v>839</v>
      </c>
      <c r="J11" s="1"/>
    </row>
    <row r="12" spans="2:22" ht="28.95" customHeight="1">
      <c r="B12" s="55"/>
      <c r="C12" s="504" t="s">
        <v>452</v>
      </c>
      <c r="D12" s="507" t="s">
        <v>447</v>
      </c>
      <c r="E12" s="508"/>
      <c r="F12" s="432">
        <v>2070454</v>
      </c>
      <c r="G12" s="431">
        <v>3624814</v>
      </c>
      <c r="H12" s="432">
        <v>4077238</v>
      </c>
      <c r="I12" s="431">
        <v>4133232</v>
      </c>
      <c r="J12" s="1"/>
    </row>
    <row r="13" spans="2:22" ht="28.5" customHeight="1">
      <c r="B13" s="55"/>
      <c r="C13" s="505"/>
      <c r="D13" s="490" t="s">
        <v>448</v>
      </c>
      <c r="E13" s="187" t="s">
        <v>449</v>
      </c>
      <c r="F13" s="435">
        <v>4516789</v>
      </c>
      <c r="G13" s="413">
        <v>5931868</v>
      </c>
      <c r="H13" s="435">
        <v>5611558</v>
      </c>
      <c r="I13" s="413">
        <v>5338094</v>
      </c>
      <c r="J13" s="1"/>
    </row>
    <row r="14" spans="2:22" ht="28.5" customHeight="1">
      <c r="B14" s="55"/>
      <c r="C14" s="505"/>
      <c r="D14" s="491"/>
      <c r="E14" s="187" t="s">
        <v>450</v>
      </c>
      <c r="F14" s="435">
        <v>2068946</v>
      </c>
      <c r="G14" s="413">
        <v>2238035</v>
      </c>
      <c r="H14" s="435">
        <v>2288318</v>
      </c>
      <c r="I14" s="413">
        <v>1834803</v>
      </c>
      <c r="J14" s="1"/>
    </row>
    <row r="15" spans="2:22" ht="28.5" customHeight="1">
      <c r="B15" s="55"/>
      <c r="C15" s="505"/>
      <c r="D15" s="491"/>
      <c r="E15" s="187" t="s">
        <v>441</v>
      </c>
      <c r="F15" s="435">
        <v>6585735</v>
      </c>
      <c r="G15" s="413">
        <v>8169904</v>
      </c>
      <c r="H15" s="435">
        <v>7899877</v>
      </c>
      <c r="I15" s="413">
        <v>7172897</v>
      </c>
      <c r="J15" s="1"/>
    </row>
    <row r="16" spans="2:22" ht="28.5" customHeight="1">
      <c r="B16" s="55"/>
      <c r="C16" s="506"/>
      <c r="D16" s="509" t="s">
        <v>438</v>
      </c>
      <c r="E16" s="510"/>
      <c r="F16" s="448">
        <v>1041386</v>
      </c>
      <c r="G16" s="447">
        <v>1620901</v>
      </c>
      <c r="H16" s="448">
        <v>1546932</v>
      </c>
      <c r="I16" s="447">
        <v>1378370</v>
      </c>
      <c r="J16" s="1"/>
    </row>
    <row r="17" spans="2:22" ht="28.95" customHeight="1">
      <c r="B17" s="55"/>
      <c r="C17" s="500" t="s">
        <v>436</v>
      </c>
      <c r="D17" s="507" t="s">
        <v>447</v>
      </c>
      <c r="E17" s="508"/>
      <c r="F17" s="432">
        <v>926584</v>
      </c>
      <c r="G17" s="431">
        <v>1675870</v>
      </c>
      <c r="H17" s="432">
        <v>1326596</v>
      </c>
      <c r="I17" s="431">
        <v>781955</v>
      </c>
      <c r="J17" s="1"/>
    </row>
    <row r="18" spans="2:22" ht="28.95" customHeight="1">
      <c r="B18" s="55"/>
      <c r="C18" s="511"/>
      <c r="D18" s="490" t="s">
        <v>448</v>
      </c>
      <c r="E18" s="491"/>
      <c r="F18" s="435">
        <v>2072831</v>
      </c>
      <c r="G18" s="413">
        <v>2099087</v>
      </c>
      <c r="H18" s="435">
        <v>1537923</v>
      </c>
      <c r="I18" s="413">
        <v>1154484</v>
      </c>
      <c r="J18" s="1"/>
    </row>
    <row r="19" spans="2:22" ht="28.95" customHeight="1">
      <c r="B19" s="55"/>
      <c r="C19" s="512"/>
      <c r="D19" s="509" t="s">
        <v>438</v>
      </c>
      <c r="E19" s="510"/>
      <c r="F19" s="449">
        <v>43611</v>
      </c>
      <c r="G19" s="447">
        <v>86106</v>
      </c>
      <c r="H19" s="448">
        <v>67067</v>
      </c>
      <c r="I19" s="447">
        <v>359007</v>
      </c>
      <c r="J19" s="1"/>
    </row>
    <row r="20" spans="2:22">
      <c r="B20" s="82"/>
      <c r="C20" s="234"/>
      <c r="D20" s="310"/>
      <c r="E20" s="310"/>
      <c r="F20" s="349"/>
      <c r="G20" s="82"/>
      <c r="H20" s="82"/>
    </row>
    <row r="21" spans="2:22" hidden="1" outlineLevel="1">
      <c r="B21" s="1"/>
      <c r="C21" s="1"/>
      <c r="D21" s="1"/>
      <c r="E21" s="1"/>
      <c r="F21" s="2" t="s">
        <v>555</v>
      </c>
      <c r="G21" s="2" t="s">
        <v>551</v>
      </c>
      <c r="H21" s="2" t="s">
        <v>550</v>
      </c>
      <c r="I21" s="2" t="s">
        <v>543</v>
      </c>
      <c r="J21" s="2" t="s">
        <v>101</v>
      </c>
      <c r="K21" s="2" t="s">
        <v>0</v>
      </c>
      <c r="L21" s="2" t="s">
        <v>1</v>
      </c>
      <c r="M21" s="2" t="s">
        <v>2</v>
      </c>
      <c r="N21" s="2" t="s">
        <v>3</v>
      </c>
      <c r="O21" s="1"/>
      <c r="P21" s="1"/>
      <c r="Q21" s="1"/>
      <c r="R21" s="1"/>
      <c r="S21" s="1"/>
      <c r="T21" s="1"/>
      <c r="U21" s="1"/>
      <c r="V21" s="1"/>
    </row>
    <row r="22" spans="2:22" hidden="1" outlineLevel="1">
      <c r="B22" s="1"/>
      <c r="C22" s="1"/>
      <c r="D22" s="1"/>
      <c r="E22" s="1"/>
      <c r="F22" s="197" t="s">
        <v>596</v>
      </c>
      <c r="G22" s="197" t="s">
        <v>586</v>
      </c>
      <c r="H22" s="197" t="s">
        <v>584</v>
      </c>
      <c r="I22" s="197" t="s">
        <v>582</v>
      </c>
      <c r="J22" s="197" t="s">
        <v>577</v>
      </c>
      <c r="K22" s="197" t="s">
        <v>102</v>
      </c>
      <c r="L22" s="197" t="s">
        <v>5</v>
      </c>
      <c r="M22" s="197" t="s">
        <v>427</v>
      </c>
      <c r="N22" s="197" t="s">
        <v>7</v>
      </c>
      <c r="O22" s="1"/>
      <c r="P22" s="1"/>
      <c r="Q22" s="1"/>
      <c r="R22" s="1"/>
      <c r="S22" s="1"/>
      <c r="T22" s="1"/>
      <c r="U22" s="1"/>
      <c r="V22" s="1"/>
    </row>
    <row r="23" spans="2:22" hidden="1" outlineLevel="1">
      <c r="B23" s="1"/>
      <c r="C23" s="1"/>
      <c r="D23" s="1"/>
      <c r="E23" s="1"/>
      <c r="F23" s="197" t="s">
        <v>659</v>
      </c>
      <c r="G23" s="197" t="s">
        <v>657</v>
      </c>
      <c r="H23" s="197" t="s">
        <v>656</v>
      </c>
      <c r="I23" s="197" t="s">
        <v>653</v>
      </c>
      <c r="J23" s="197" t="s">
        <v>495</v>
      </c>
      <c r="K23" s="197" t="s">
        <v>9</v>
      </c>
      <c r="L23" s="197" t="s">
        <v>9</v>
      </c>
      <c r="M23" s="197" t="s">
        <v>683</v>
      </c>
      <c r="N23" s="197" t="s">
        <v>10</v>
      </c>
      <c r="O23" s="1"/>
      <c r="P23" s="1"/>
      <c r="Q23" s="1"/>
      <c r="R23" s="1"/>
      <c r="S23" s="1"/>
      <c r="T23" s="1"/>
      <c r="U23" s="1"/>
      <c r="V23" s="1"/>
    </row>
    <row r="24" spans="2:22" collapsed="1">
      <c r="B24" s="1"/>
      <c r="C24" s="81" t="s">
        <v>446</v>
      </c>
      <c r="D24" s="45" t="s">
        <v>740</v>
      </c>
      <c r="E24" s="1"/>
      <c r="F24" s="1"/>
      <c r="G24" s="1"/>
      <c r="H24" s="1"/>
      <c r="I24" s="1"/>
      <c r="J24" s="1"/>
      <c r="K24" s="1"/>
      <c r="L24" s="1"/>
      <c r="M24" s="1"/>
      <c r="N24" s="54" t="s">
        <v>374</v>
      </c>
      <c r="O24" s="1"/>
      <c r="P24" s="1"/>
      <c r="Q24" s="1"/>
      <c r="R24" s="1"/>
      <c r="S24" s="1"/>
      <c r="T24" s="1"/>
      <c r="U24" s="1"/>
      <c r="V24" s="1"/>
    </row>
    <row r="25" spans="2:22">
      <c r="B25" s="1"/>
      <c r="C25" s="141"/>
      <c r="D25" s="141"/>
      <c r="E25" s="141"/>
      <c r="F25" s="5" t="s">
        <v>592</v>
      </c>
      <c r="G25" s="5" t="s">
        <v>591</v>
      </c>
      <c r="H25" s="5" t="s">
        <v>590</v>
      </c>
      <c r="I25" s="5" t="s">
        <v>580</v>
      </c>
      <c r="J25" s="5" t="s">
        <v>73</v>
      </c>
      <c r="K25" s="5" t="s">
        <v>44</v>
      </c>
      <c r="L25" s="5" t="s">
        <v>45</v>
      </c>
      <c r="M25" s="5" t="s">
        <v>46</v>
      </c>
      <c r="N25" s="5" t="s">
        <v>47</v>
      </c>
      <c r="O25" s="1"/>
    </row>
    <row r="26" spans="2:22">
      <c r="B26" s="1"/>
      <c r="C26" s="141"/>
      <c r="D26" s="141" t="s">
        <v>826</v>
      </c>
      <c r="E26" s="141"/>
      <c r="F26" s="5" t="s">
        <v>660</v>
      </c>
      <c r="G26" s="5" t="s">
        <v>658</v>
      </c>
      <c r="H26" s="5" t="s">
        <v>655</v>
      </c>
      <c r="I26" s="5" t="s">
        <v>654</v>
      </c>
      <c r="J26" s="5" t="s">
        <v>74</v>
      </c>
      <c r="K26" s="5" t="s">
        <v>49</v>
      </c>
      <c r="L26" s="5" t="s">
        <v>19</v>
      </c>
      <c r="M26" s="5" t="s">
        <v>50</v>
      </c>
      <c r="N26" s="5" t="s">
        <v>21</v>
      </c>
      <c r="O26" s="1"/>
    </row>
    <row r="27" spans="2:22" ht="28.5" customHeight="1">
      <c r="B27" s="1"/>
      <c r="C27" s="500" t="s">
        <v>751</v>
      </c>
      <c r="D27" s="507" t="s">
        <v>437</v>
      </c>
      <c r="E27" s="254" t="s">
        <v>439</v>
      </c>
      <c r="F27" s="429">
        <v>14627863</v>
      </c>
      <c r="G27" s="430">
        <v>15942718</v>
      </c>
      <c r="H27" s="429">
        <v>17642757</v>
      </c>
      <c r="I27" s="430">
        <v>17401823</v>
      </c>
      <c r="J27" s="429">
        <v>17486198</v>
      </c>
      <c r="K27" s="431">
        <v>19102203</v>
      </c>
      <c r="L27" s="432">
        <v>18645076</v>
      </c>
      <c r="M27" s="431">
        <v>25930482</v>
      </c>
      <c r="N27" s="432">
        <v>3605325</v>
      </c>
      <c r="O27" s="1"/>
    </row>
    <row r="28" spans="2:22" ht="28.5" customHeight="1">
      <c r="B28" s="1"/>
      <c r="C28" s="494"/>
      <c r="D28" s="491"/>
      <c r="E28" s="187" t="s">
        <v>440</v>
      </c>
      <c r="F28" s="433">
        <v>12301641</v>
      </c>
      <c r="G28" s="434">
        <v>12365894</v>
      </c>
      <c r="H28" s="433">
        <v>13941264</v>
      </c>
      <c r="I28" s="434">
        <v>18288810</v>
      </c>
      <c r="J28" s="433">
        <v>17197900</v>
      </c>
      <c r="K28" s="413">
        <v>17875426</v>
      </c>
      <c r="L28" s="435">
        <v>14402390</v>
      </c>
      <c r="M28" s="413">
        <v>15816997</v>
      </c>
      <c r="N28" s="435">
        <v>1639751</v>
      </c>
      <c r="O28" s="1"/>
    </row>
    <row r="29" spans="2:22" ht="28.5" customHeight="1">
      <c r="B29" s="1"/>
      <c r="C29" s="494"/>
      <c r="D29" s="491"/>
      <c r="E29" s="187" t="s">
        <v>441</v>
      </c>
      <c r="F29" s="433">
        <v>26929504</v>
      </c>
      <c r="G29" s="434">
        <v>28308613</v>
      </c>
      <c r="H29" s="433">
        <v>31584022</v>
      </c>
      <c r="I29" s="434">
        <v>35690633</v>
      </c>
      <c r="J29" s="433">
        <v>34684098</v>
      </c>
      <c r="K29" s="413">
        <v>36977629</v>
      </c>
      <c r="L29" s="435">
        <v>33047467</v>
      </c>
      <c r="M29" s="413">
        <v>41747479</v>
      </c>
      <c r="N29" s="435">
        <v>5245077</v>
      </c>
      <c r="O29" s="1"/>
    </row>
    <row r="30" spans="2:22" ht="28.5" customHeight="1">
      <c r="B30" s="1"/>
      <c r="C30" s="494"/>
      <c r="D30" s="496" t="s">
        <v>442</v>
      </c>
      <c r="E30" s="497"/>
      <c r="F30" s="436">
        <v>2895349</v>
      </c>
      <c r="G30" s="437">
        <v>5573138</v>
      </c>
      <c r="H30" s="436">
        <v>6813101</v>
      </c>
      <c r="I30" s="437">
        <v>5860636</v>
      </c>
      <c r="J30" s="436">
        <v>6117460</v>
      </c>
      <c r="K30" s="410">
        <v>4084146</v>
      </c>
      <c r="L30" s="438">
        <v>3202087</v>
      </c>
      <c r="M30" s="410">
        <v>5917063</v>
      </c>
      <c r="N30" s="438">
        <v>3675362</v>
      </c>
      <c r="O30" s="1"/>
    </row>
    <row r="31" spans="2:22" ht="28.5" customHeight="1">
      <c r="B31" s="1"/>
      <c r="C31" s="494"/>
      <c r="D31" s="490" t="s">
        <v>444</v>
      </c>
      <c r="E31" s="491"/>
      <c r="F31" s="439">
        <v>1679590</v>
      </c>
      <c r="G31" s="440">
        <v>1848901</v>
      </c>
      <c r="H31" s="439">
        <v>1035055</v>
      </c>
      <c r="I31" s="440">
        <v>697098</v>
      </c>
      <c r="J31" s="439">
        <v>686643</v>
      </c>
      <c r="K31" s="413">
        <v>582451</v>
      </c>
      <c r="L31" s="435">
        <v>623023</v>
      </c>
      <c r="M31" s="413">
        <v>756714</v>
      </c>
      <c r="N31" s="435">
        <v>221266</v>
      </c>
      <c r="O31" s="1"/>
    </row>
    <row r="32" spans="2:22" ht="28.5" customHeight="1">
      <c r="B32" s="1"/>
      <c r="C32" s="494"/>
      <c r="D32" s="490" t="s">
        <v>438</v>
      </c>
      <c r="E32" s="491"/>
      <c r="F32" s="439">
        <v>17084</v>
      </c>
      <c r="G32" s="440">
        <v>160329</v>
      </c>
      <c r="H32" s="439">
        <v>181685</v>
      </c>
      <c r="I32" s="440">
        <v>81109</v>
      </c>
      <c r="J32" s="439">
        <v>13134</v>
      </c>
      <c r="K32" s="413">
        <v>213259</v>
      </c>
      <c r="L32" s="435">
        <v>432012</v>
      </c>
      <c r="M32" s="413">
        <v>599335</v>
      </c>
      <c r="N32" s="435">
        <v>555869</v>
      </c>
      <c r="O32" s="1"/>
    </row>
    <row r="33" spans="2:22" ht="28.5" customHeight="1">
      <c r="B33" s="1"/>
      <c r="C33" s="500" t="s">
        <v>435</v>
      </c>
      <c r="D33" s="502" t="s">
        <v>437</v>
      </c>
      <c r="E33" s="503"/>
      <c r="F33" s="441">
        <v>2767872</v>
      </c>
      <c r="G33" s="442">
        <v>2713108</v>
      </c>
      <c r="H33" s="443">
        <v>2759307</v>
      </c>
      <c r="I33" s="442">
        <v>2975448</v>
      </c>
      <c r="J33" s="443">
        <v>2202461</v>
      </c>
      <c r="K33" s="421">
        <v>2613138</v>
      </c>
      <c r="L33" s="441">
        <v>2202492</v>
      </c>
      <c r="M33" s="421">
        <v>3555260</v>
      </c>
      <c r="N33" s="441">
        <v>2533973</v>
      </c>
      <c r="O33" s="1"/>
    </row>
    <row r="34" spans="2:22" ht="28.5" customHeight="1">
      <c r="B34" s="1"/>
      <c r="C34" s="494"/>
      <c r="D34" s="490" t="s">
        <v>443</v>
      </c>
      <c r="E34" s="491"/>
      <c r="F34" s="414">
        <v>-138290</v>
      </c>
      <c r="G34" s="440">
        <v>37695</v>
      </c>
      <c r="H34" s="439">
        <v>-194103</v>
      </c>
      <c r="I34" s="440">
        <v>-830325</v>
      </c>
      <c r="J34" s="439">
        <v>-130605</v>
      </c>
      <c r="K34" s="413">
        <v>-130084</v>
      </c>
      <c r="L34" s="435">
        <v>-324763</v>
      </c>
      <c r="M34" s="413">
        <v>-117011</v>
      </c>
      <c r="N34" s="435">
        <v>335491</v>
      </c>
      <c r="O34" s="1"/>
    </row>
    <row r="35" spans="2:22" ht="28.5" customHeight="1">
      <c r="B35" s="1"/>
      <c r="C35" s="494"/>
      <c r="D35" s="490" t="s">
        <v>444</v>
      </c>
      <c r="E35" s="491"/>
      <c r="F35" s="414">
        <v>-423839</v>
      </c>
      <c r="G35" s="440">
        <v>-214387</v>
      </c>
      <c r="H35" s="439">
        <v>-208316</v>
      </c>
      <c r="I35" s="440">
        <v>-74301</v>
      </c>
      <c r="J35" s="439">
        <v>-191840</v>
      </c>
      <c r="K35" s="413">
        <v>-21497</v>
      </c>
      <c r="L35" s="435">
        <v>56270</v>
      </c>
      <c r="M35" s="413">
        <v>49707</v>
      </c>
      <c r="N35" s="435">
        <v>56040</v>
      </c>
      <c r="O35" s="1"/>
    </row>
    <row r="36" spans="2:22" ht="28.5" customHeight="1">
      <c r="B36" s="1"/>
      <c r="C36" s="501"/>
      <c r="D36" s="509" t="s">
        <v>445</v>
      </c>
      <c r="E36" s="510"/>
      <c r="F36" s="444">
        <v>-181615</v>
      </c>
      <c r="G36" s="445">
        <v>-288418</v>
      </c>
      <c r="H36" s="446">
        <v>-374025</v>
      </c>
      <c r="I36" s="445">
        <v>-273802</v>
      </c>
      <c r="J36" s="446">
        <v>-237061</v>
      </c>
      <c r="K36" s="447">
        <v>-84429</v>
      </c>
      <c r="L36" s="448">
        <v>-100347</v>
      </c>
      <c r="M36" s="447">
        <v>-90185</v>
      </c>
      <c r="N36" s="448">
        <v>-45790</v>
      </c>
      <c r="O36" s="1"/>
    </row>
    <row r="37" spans="2:22">
      <c r="B37" s="1"/>
      <c r="C37" s="1"/>
      <c r="D37" s="1"/>
      <c r="E37" s="1"/>
      <c r="F37" s="1"/>
      <c r="G37" s="1"/>
      <c r="H37" s="1"/>
      <c r="I37" s="1"/>
      <c r="J37" s="1"/>
      <c r="K37" s="1"/>
      <c r="L37" s="1"/>
      <c r="M37" s="1"/>
      <c r="N37" s="1"/>
      <c r="O37" s="1"/>
      <c r="P37" s="1"/>
      <c r="Q37" s="1"/>
      <c r="R37" s="1"/>
      <c r="S37" s="1"/>
      <c r="T37" s="1"/>
      <c r="U37" s="1"/>
      <c r="V37" s="1"/>
    </row>
    <row r="38" spans="2:22" hidden="1" outlineLevel="1">
      <c r="F38" s="2" t="s">
        <v>571</v>
      </c>
      <c r="G38" s="2" t="s">
        <v>570</v>
      </c>
      <c r="H38" s="2" t="s">
        <v>567</v>
      </c>
      <c r="I38" s="2" t="s">
        <v>566</v>
      </c>
      <c r="J38" s="2" t="s">
        <v>561</v>
      </c>
      <c r="K38" s="2" t="s">
        <v>560</v>
      </c>
      <c r="L38" s="2" t="s">
        <v>556</v>
      </c>
    </row>
    <row r="39" spans="2:22" hidden="1" outlineLevel="1">
      <c r="F39" s="197" t="s">
        <v>619</v>
      </c>
      <c r="G39" s="197" t="s">
        <v>615</v>
      </c>
      <c r="H39" s="197" t="s">
        <v>613</v>
      </c>
      <c r="I39" s="197" t="s">
        <v>610</v>
      </c>
      <c r="J39" s="197" t="s">
        <v>601</v>
      </c>
      <c r="K39" s="197" t="s">
        <v>599</v>
      </c>
      <c r="L39" s="197" t="s">
        <v>598</v>
      </c>
    </row>
    <row r="40" spans="2:22" hidden="1" outlineLevel="1">
      <c r="F40" s="197" t="s">
        <v>687</v>
      </c>
      <c r="G40" s="197" t="s">
        <v>686</v>
      </c>
      <c r="H40" s="197" t="s">
        <v>685</v>
      </c>
      <c r="I40" s="197" t="s">
        <v>684</v>
      </c>
      <c r="J40" s="197" t="s">
        <v>679</v>
      </c>
      <c r="K40" s="197" t="s">
        <v>677</v>
      </c>
      <c r="L40" s="197" t="s">
        <v>661</v>
      </c>
    </row>
    <row r="41" spans="2:22" collapsed="1">
      <c r="B41" s="1"/>
      <c r="C41" s="81" t="s">
        <v>446</v>
      </c>
      <c r="D41" s="281" t="s">
        <v>739</v>
      </c>
      <c r="E41" s="55"/>
      <c r="F41" s="55"/>
      <c r="G41" s="55"/>
      <c r="H41" s="55"/>
      <c r="I41" s="55"/>
      <c r="J41" s="55"/>
      <c r="K41" s="55"/>
      <c r="L41" s="56" t="s">
        <v>374</v>
      </c>
      <c r="M41" s="1"/>
    </row>
    <row r="42" spans="2:22">
      <c r="B42" s="1"/>
      <c r="C42" s="141"/>
      <c r="D42" s="141"/>
      <c r="E42" s="141"/>
      <c r="F42" s="5" t="s">
        <v>621</v>
      </c>
      <c r="G42" s="5" t="s">
        <v>617</v>
      </c>
      <c r="H42" s="5" t="s">
        <v>611</v>
      </c>
      <c r="I42" s="5" t="s">
        <v>608</v>
      </c>
      <c r="J42" s="5" t="s">
        <v>605</v>
      </c>
      <c r="K42" s="5" t="s">
        <v>603</v>
      </c>
      <c r="L42" s="5" t="s">
        <v>593</v>
      </c>
      <c r="M42" s="1"/>
    </row>
    <row r="43" spans="2:22">
      <c r="B43" s="1"/>
      <c r="C43" s="141"/>
      <c r="D43" s="141" t="s">
        <v>826</v>
      </c>
      <c r="E43" s="141"/>
      <c r="F43" s="5" t="s">
        <v>690</v>
      </c>
      <c r="G43" s="5" t="s">
        <v>689</v>
      </c>
      <c r="H43" s="5" t="s">
        <v>688</v>
      </c>
      <c r="I43" s="5" t="s">
        <v>682</v>
      </c>
      <c r="J43" s="5" t="s">
        <v>680</v>
      </c>
      <c r="K43" s="5" t="s">
        <v>678</v>
      </c>
      <c r="L43" s="5" t="s">
        <v>662</v>
      </c>
      <c r="M43" s="1"/>
    </row>
    <row r="44" spans="2:22" ht="28.5" customHeight="1">
      <c r="B44" s="1"/>
      <c r="C44" s="494" t="s">
        <v>752</v>
      </c>
      <c r="D44" s="495" t="s">
        <v>437</v>
      </c>
      <c r="E44" s="495"/>
      <c r="F44" s="406"/>
      <c r="G44" s="406"/>
      <c r="H44" s="406"/>
      <c r="I44" s="406"/>
      <c r="J44" s="406"/>
      <c r="K44" s="407">
        <v>14575084</v>
      </c>
      <c r="L44" s="408">
        <v>19170404</v>
      </c>
      <c r="M44" s="1"/>
    </row>
    <row r="45" spans="2:22" ht="28.5" customHeight="1">
      <c r="B45" s="1"/>
      <c r="C45" s="494"/>
      <c r="D45" s="496" t="s">
        <v>442</v>
      </c>
      <c r="E45" s="497"/>
      <c r="F45" s="409"/>
      <c r="G45" s="409"/>
      <c r="H45" s="410">
        <v>319489</v>
      </c>
      <c r="I45" s="411">
        <v>405037</v>
      </c>
      <c r="J45" s="410">
        <v>718222</v>
      </c>
      <c r="K45" s="411">
        <v>2236221</v>
      </c>
      <c r="L45" s="410">
        <v>1891987</v>
      </c>
      <c r="M45" s="1"/>
    </row>
    <row r="46" spans="2:22" ht="28.5" customHeight="1">
      <c r="B46" s="1"/>
      <c r="C46" s="494"/>
      <c r="D46" s="490" t="s">
        <v>444</v>
      </c>
      <c r="E46" s="491"/>
      <c r="F46" s="412"/>
      <c r="G46" s="412"/>
      <c r="H46" s="412"/>
      <c r="I46" s="412"/>
      <c r="J46" s="412"/>
      <c r="K46" s="412"/>
      <c r="L46" s="413">
        <v>1571974</v>
      </c>
      <c r="M46" s="1"/>
    </row>
    <row r="47" spans="2:22" ht="28.5" customHeight="1">
      <c r="B47" s="1"/>
      <c r="C47" s="494"/>
      <c r="D47" s="490" t="s">
        <v>438</v>
      </c>
      <c r="E47" s="491"/>
      <c r="F47" s="412"/>
      <c r="G47" s="412"/>
      <c r="H47" s="412"/>
      <c r="I47" s="412"/>
      <c r="J47" s="413">
        <v>74583</v>
      </c>
      <c r="K47" s="414">
        <v>12649</v>
      </c>
      <c r="L47" s="413">
        <v>5182</v>
      </c>
      <c r="M47" s="1"/>
    </row>
    <row r="48" spans="2:22" ht="28.5" customHeight="1">
      <c r="B48" s="1"/>
      <c r="C48" s="494"/>
      <c r="D48" s="490" t="s">
        <v>716</v>
      </c>
      <c r="E48" s="491"/>
      <c r="F48" s="408">
        <v>2565533</v>
      </c>
      <c r="G48" s="407">
        <v>1744757</v>
      </c>
      <c r="H48" s="408">
        <v>2455810</v>
      </c>
      <c r="I48" s="407">
        <v>2931666</v>
      </c>
      <c r="J48" s="408">
        <v>3737290</v>
      </c>
      <c r="K48" s="406"/>
      <c r="L48" s="406"/>
      <c r="M48" s="1"/>
    </row>
    <row r="49" spans="2:22" ht="28.5" customHeight="1">
      <c r="B49" s="1"/>
      <c r="C49" s="494"/>
      <c r="D49" s="490" t="s">
        <v>717</v>
      </c>
      <c r="E49" s="491"/>
      <c r="F49" s="408">
        <v>2319120</v>
      </c>
      <c r="G49" s="407">
        <v>2981183</v>
      </c>
      <c r="H49" s="408">
        <v>5473067</v>
      </c>
      <c r="I49" s="407">
        <v>9455035</v>
      </c>
      <c r="J49" s="408">
        <v>10485087</v>
      </c>
      <c r="K49" s="406"/>
      <c r="L49" s="406"/>
      <c r="M49" s="1"/>
    </row>
    <row r="50" spans="2:22" ht="28.5" customHeight="1">
      <c r="B50" s="1"/>
      <c r="C50" s="494"/>
      <c r="D50" s="490" t="s">
        <v>703</v>
      </c>
      <c r="E50" s="491"/>
      <c r="F50" s="408">
        <v>34775</v>
      </c>
      <c r="G50" s="406"/>
      <c r="H50" s="406"/>
      <c r="I50" s="406"/>
      <c r="J50" s="406"/>
      <c r="K50" s="406"/>
      <c r="L50" s="406"/>
      <c r="M50" s="1"/>
    </row>
    <row r="51" spans="2:22" ht="28.5" customHeight="1">
      <c r="B51" s="1"/>
      <c r="C51" s="494"/>
      <c r="D51" s="490" t="s">
        <v>699</v>
      </c>
      <c r="E51" s="491"/>
      <c r="F51" s="406"/>
      <c r="G51" s="407">
        <v>192445</v>
      </c>
      <c r="H51" s="406"/>
      <c r="I51" s="406"/>
      <c r="J51" s="406"/>
      <c r="K51" s="406"/>
      <c r="L51" s="406"/>
      <c r="M51" s="1"/>
    </row>
    <row r="52" spans="2:22" ht="28.5" customHeight="1">
      <c r="B52" s="1"/>
      <c r="C52" s="494"/>
      <c r="D52" s="490" t="s">
        <v>700</v>
      </c>
      <c r="E52" s="491"/>
      <c r="F52" s="406"/>
      <c r="G52" s="406"/>
      <c r="H52" s="408">
        <v>54143</v>
      </c>
      <c r="I52" s="407">
        <v>365771</v>
      </c>
      <c r="J52" s="406"/>
      <c r="K52" s="406"/>
      <c r="L52" s="406"/>
      <c r="M52" s="1"/>
    </row>
    <row r="53" spans="2:22" ht="28.5" customHeight="1">
      <c r="B53" s="1"/>
      <c r="C53" s="494"/>
      <c r="D53" s="498" t="s">
        <v>681</v>
      </c>
      <c r="E53" s="499"/>
      <c r="F53" s="415"/>
      <c r="G53" s="415"/>
      <c r="H53" s="415"/>
      <c r="I53" s="415"/>
      <c r="J53" s="416">
        <v>892166</v>
      </c>
      <c r="K53" s="417">
        <v>1148536</v>
      </c>
      <c r="L53" s="418"/>
      <c r="M53" s="1"/>
    </row>
    <row r="54" spans="2:22" ht="28.5" customHeight="1">
      <c r="B54" s="1"/>
      <c r="C54" s="500" t="s">
        <v>435</v>
      </c>
      <c r="D54" s="502" t="s">
        <v>437</v>
      </c>
      <c r="E54" s="503"/>
      <c r="F54" s="419"/>
      <c r="G54" s="419"/>
      <c r="H54" s="419"/>
      <c r="I54" s="419"/>
      <c r="J54" s="419"/>
      <c r="K54" s="420">
        <v>1684754</v>
      </c>
      <c r="L54" s="421">
        <v>1768854</v>
      </c>
      <c r="M54" s="1"/>
    </row>
    <row r="55" spans="2:22" ht="28.5" customHeight="1">
      <c r="B55" s="1"/>
      <c r="C55" s="494"/>
      <c r="D55" s="490" t="s">
        <v>443</v>
      </c>
      <c r="E55" s="491"/>
      <c r="F55" s="412"/>
      <c r="G55" s="412"/>
      <c r="H55" s="413">
        <v>-119757</v>
      </c>
      <c r="I55" s="414">
        <v>-70814</v>
      </c>
      <c r="J55" s="413">
        <v>33175</v>
      </c>
      <c r="K55" s="414">
        <v>546878</v>
      </c>
      <c r="L55" s="413">
        <v>-218557</v>
      </c>
      <c r="M55" s="1"/>
    </row>
    <row r="56" spans="2:22" ht="28.5" customHeight="1">
      <c r="B56" s="1"/>
      <c r="C56" s="494"/>
      <c r="D56" s="490" t="s">
        <v>444</v>
      </c>
      <c r="E56" s="491"/>
      <c r="F56" s="412"/>
      <c r="G56" s="412"/>
      <c r="H56" s="412"/>
      <c r="I56" s="412"/>
      <c r="J56" s="412"/>
      <c r="K56" s="412"/>
      <c r="L56" s="413">
        <v>-24979</v>
      </c>
      <c r="M56" s="1"/>
    </row>
    <row r="57" spans="2:22" ht="28.5" customHeight="1">
      <c r="B57" s="1"/>
      <c r="C57" s="494"/>
      <c r="D57" s="490" t="s">
        <v>445</v>
      </c>
      <c r="E57" s="491"/>
      <c r="F57" s="412"/>
      <c r="G57" s="412"/>
      <c r="H57" s="412"/>
      <c r="I57" s="412"/>
      <c r="J57" s="413">
        <v>-155773</v>
      </c>
      <c r="K57" s="414">
        <v>-231632</v>
      </c>
      <c r="L57" s="413">
        <v>-142713</v>
      </c>
      <c r="M57" s="1"/>
    </row>
    <row r="58" spans="2:22" ht="28.5" customHeight="1">
      <c r="B58" s="1"/>
      <c r="C58" s="494"/>
      <c r="D58" s="492" t="s">
        <v>716</v>
      </c>
      <c r="E58" s="493"/>
      <c r="F58" s="422">
        <v>259544</v>
      </c>
      <c r="G58" s="423">
        <v>64873</v>
      </c>
      <c r="H58" s="424">
        <v>186519</v>
      </c>
      <c r="I58" s="423">
        <v>292118</v>
      </c>
      <c r="J58" s="424">
        <v>482081</v>
      </c>
      <c r="K58" s="425"/>
      <c r="L58" s="425"/>
      <c r="M58" s="1"/>
    </row>
    <row r="59" spans="2:22" ht="28.5" customHeight="1">
      <c r="B59" s="1"/>
      <c r="C59" s="494"/>
      <c r="D59" s="490" t="s">
        <v>717</v>
      </c>
      <c r="E59" s="491"/>
      <c r="F59" s="413">
        <v>430090</v>
      </c>
      <c r="G59" s="414">
        <v>173124</v>
      </c>
      <c r="H59" s="413">
        <v>780378</v>
      </c>
      <c r="I59" s="414">
        <v>1060452</v>
      </c>
      <c r="J59" s="413">
        <v>1035267</v>
      </c>
      <c r="K59" s="412"/>
      <c r="L59" s="412"/>
      <c r="M59" s="1"/>
    </row>
    <row r="60" spans="2:22" ht="28.5" customHeight="1">
      <c r="B60" s="1"/>
      <c r="C60" s="494"/>
      <c r="D60" s="490" t="s">
        <v>703</v>
      </c>
      <c r="E60" s="491"/>
      <c r="F60" s="410">
        <v>-35596</v>
      </c>
      <c r="G60" s="409"/>
      <c r="H60" s="409"/>
      <c r="I60" s="409"/>
      <c r="J60" s="409"/>
      <c r="K60" s="409"/>
      <c r="L60" s="409"/>
      <c r="M60" s="1"/>
    </row>
    <row r="61" spans="2:22" ht="28.5" customHeight="1">
      <c r="B61" s="1"/>
      <c r="C61" s="494"/>
      <c r="D61" s="490" t="s">
        <v>699</v>
      </c>
      <c r="E61" s="491"/>
      <c r="F61" s="409"/>
      <c r="G61" s="411">
        <v>-260800</v>
      </c>
      <c r="H61" s="409"/>
      <c r="I61" s="409"/>
      <c r="J61" s="409"/>
      <c r="K61" s="409"/>
      <c r="L61" s="409"/>
      <c r="M61" s="1"/>
    </row>
    <row r="62" spans="2:22" ht="28.5" customHeight="1">
      <c r="B62" s="1"/>
      <c r="C62" s="494"/>
      <c r="D62" s="490" t="s">
        <v>700</v>
      </c>
      <c r="E62" s="491"/>
      <c r="F62" s="409"/>
      <c r="G62" s="409"/>
      <c r="H62" s="410">
        <v>-26087</v>
      </c>
      <c r="I62" s="411">
        <v>-61839</v>
      </c>
      <c r="J62" s="409"/>
      <c r="K62" s="409"/>
      <c r="L62" s="409"/>
      <c r="M62" s="1"/>
    </row>
    <row r="63" spans="2:22" ht="28.5" customHeight="1">
      <c r="B63" s="1"/>
      <c r="C63" s="501"/>
      <c r="D63" s="509" t="s">
        <v>681</v>
      </c>
      <c r="E63" s="510"/>
      <c r="F63" s="426"/>
      <c r="G63" s="426"/>
      <c r="H63" s="426"/>
      <c r="I63" s="426"/>
      <c r="J63" s="427">
        <v>161964</v>
      </c>
      <c r="K63" s="428">
        <v>164952</v>
      </c>
      <c r="L63" s="426"/>
      <c r="M63" s="1"/>
    </row>
    <row r="64" spans="2:22">
      <c r="B64" s="1"/>
      <c r="C64" s="1"/>
      <c r="D64" s="1"/>
      <c r="E64" s="1"/>
      <c r="F64" s="1"/>
      <c r="G64" s="1"/>
      <c r="H64" s="1"/>
      <c r="I64" s="1"/>
      <c r="J64" s="1"/>
      <c r="K64" s="1"/>
      <c r="L64" s="1"/>
      <c r="M64" s="1"/>
      <c r="N64" s="1"/>
      <c r="O64" s="1"/>
      <c r="P64" s="1"/>
      <c r="Q64" s="1"/>
      <c r="R64" s="1"/>
      <c r="S64" s="1"/>
      <c r="T64" s="1"/>
      <c r="U64" s="1"/>
      <c r="V64" s="1"/>
    </row>
    <row r="65" spans="2:8">
      <c r="B65" s="82"/>
      <c r="C65" s="82"/>
      <c r="D65" s="82"/>
      <c r="E65" s="82"/>
      <c r="F65" s="82"/>
      <c r="G65" s="82"/>
      <c r="H65" s="82"/>
    </row>
    <row r="66" spans="2:8">
      <c r="B66" s="56"/>
      <c r="C66" s="55"/>
      <c r="D66" s="82"/>
      <c r="E66" s="82"/>
      <c r="F66" s="82"/>
      <c r="G66" s="82"/>
      <c r="H66" s="82"/>
    </row>
    <row r="67" spans="2:8">
      <c r="B67" s="55"/>
      <c r="C67" s="55"/>
      <c r="D67" s="82"/>
      <c r="E67" s="82"/>
      <c r="F67" s="82"/>
      <c r="G67" s="82"/>
      <c r="H67" s="82"/>
    </row>
    <row r="68" spans="2:8">
      <c r="B68" s="55"/>
      <c r="C68" s="55"/>
      <c r="D68" s="82"/>
      <c r="E68" s="82"/>
      <c r="F68" s="82"/>
      <c r="G68" s="82"/>
      <c r="H68" s="82"/>
    </row>
    <row r="69" spans="2:8">
      <c r="B69" s="55"/>
      <c r="C69" s="55"/>
      <c r="D69" s="82"/>
      <c r="E69" s="82"/>
      <c r="F69" s="82"/>
      <c r="G69" s="82"/>
      <c r="H69" s="82"/>
    </row>
    <row r="70" spans="2:8">
      <c r="B70" s="55"/>
      <c r="C70" s="55"/>
      <c r="D70" s="82"/>
      <c r="E70" s="82"/>
      <c r="F70" s="82"/>
      <c r="G70" s="82"/>
      <c r="H70" s="82"/>
    </row>
    <row r="71" spans="2:8">
      <c r="B71" s="55"/>
      <c r="C71" s="55"/>
      <c r="D71" s="82"/>
      <c r="E71" s="82"/>
      <c r="F71" s="82"/>
      <c r="G71" s="82"/>
      <c r="H71" s="82"/>
    </row>
    <row r="72" spans="2:8">
      <c r="B72" s="55"/>
      <c r="C72" s="55"/>
      <c r="D72" s="82"/>
      <c r="E72" s="82"/>
      <c r="F72" s="82"/>
      <c r="G72" s="82"/>
      <c r="H72" s="82"/>
    </row>
    <row r="73" spans="2:8">
      <c r="B73" s="56"/>
      <c r="C73" s="55"/>
      <c r="D73" s="82"/>
      <c r="E73" s="82"/>
      <c r="F73" s="82"/>
      <c r="G73" s="82"/>
      <c r="H73" s="82"/>
    </row>
    <row r="74" spans="2:8">
      <c r="B74" s="56"/>
      <c r="C74" s="55"/>
      <c r="D74" s="82"/>
      <c r="E74" s="82"/>
      <c r="F74" s="82"/>
      <c r="G74" s="82"/>
      <c r="H74" s="82"/>
    </row>
    <row r="75" spans="2:8">
      <c r="B75" s="56"/>
      <c r="C75" s="55"/>
      <c r="D75" s="82"/>
      <c r="E75" s="82"/>
      <c r="F75" s="82"/>
      <c r="G75" s="82"/>
      <c r="H75" s="82"/>
    </row>
    <row r="76" spans="2:8">
      <c r="B76" s="55"/>
      <c r="C76" s="55"/>
      <c r="D76" s="82"/>
      <c r="E76" s="82"/>
      <c r="F76" s="82"/>
      <c r="G76" s="82"/>
      <c r="H76" s="82"/>
    </row>
    <row r="77" spans="2:8">
      <c r="B77" s="55"/>
      <c r="C77" s="55"/>
      <c r="D77" s="82"/>
      <c r="E77" s="82"/>
      <c r="F77" s="82"/>
      <c r="G77" s="82"/>
      <c r="H77" s="82"/>
    </row>
    <row r="78" spans="2:8">
      <c r="B78" s="55"/>
      <c r="C78" s="55"/>
      <c r="D78" s="82"/>
      <c r="E78" s="82"/>
      <c r="F78" s="82"/>
      <c r="G78" s="82"/>
      <c r="H78" s="82"/>
    </row>
    <row r="79" spans="2:8">
      <c r="B79" s="55"/>
      <c r="C79" s="55"/>
    </row>
    <row r="80" spans="2:8">
      <c r="B80" s="55"/>
      <c r="C80" s="55"/>
    </row>
    <row r="81" spans="2:3">
      <c r="B81" s="55"/>
      <c r="C81" s="55"/>
    </row>
    <row r="82" spans="2:3">
      <c r="B82" s="55"/>
      <c r="C82" s="55"/>
    </row>
    <row r="83" spans="2:3">
      <c r="B83" s="55"/>
      <c r="C83" s="55"/>
    </row>
    <row r="84" spans="2:3">
      <c r="B84" s="55"/>
      <c r="C84" s="55"/>
    </row>
    <row r="85" spans="2:3">
      <c r="B85" s="55"/>
      <c r="C85" s="55"/>
    </row>
    <row r="86" spans="2:3">
      <c r="B86" s="55"/>
      <c r="C86" s="55"/>
    </row>
    <row r="87" spans="2:3">
      <c r="B87" s="55"/>
      <c r="C87" s="55"/>
    </row>
  </sheetData>
  <mergeCells count="40">
    <mergeCell ref="D33:E33"/>
    <mergeCell ref="D34:E34"/>
    <mergeCell ref="D35:E35"/>
    <mergeCell ref="D36:E36"/>
    <mergeCell ref="C17:C19"/>
    <mergeCell ref="D17:E17"/>
    <mergeCell ref="D18:E18"/>
    <mergeCell ref="D19:E19"/>
    <mergeCell ref="C54:C63"/>
    <mergeCell ref="D54:E54"/>
    <mergeCell ref="D55:E55"/>
    <mergeCell ref="D56:E56"/>
    <mergeCell ref="C12:C16"/>
    <mergeCell ref="D12:E12"/>
    <mergeCell ref="D13:D15"/>
    <mergeCell ref="D16:E16"/>
    <mergeCell ref="D62:E62"/>
    <mergeCell ref="D63:E63"/>
    <mergeCell ref="C27:C32"/>
    <mergeCell ref="D27:D29"/>
    <mergeCell ref="D30:E30"/>
    <mergeCell ref="D31:E31"/>
    <mergeCell ref="D32:E32"/>
    <mergeCell ref="C33:C36"/>
    <mergeCell ref="C44:C53"/>
    <mergeCell ref="D44:E44"/>
    <mergeCell ref="D45:E45"/>
    <mergeCell ref="D46:E46"/>
    <mergeCell ref="D47:E47"/>
    <mergeCell ref="D48:E48"/>
    <mergeCell ref="D49:E49"/>
    <mergeCell ref="D50:E50"/>
    <mergeCell ref="D51:E51"/>
    <mergeCell ref="D52:E52"/>
    <mergeCell ref="D53:E53"/>
    <mergeCell ref="D57:E57"/>
    <mergeCell ref="D58:E58"/>
    <mergeCell ref="D59:E59"/>
    <mergeCell ref="D60:E60"/>
    <mergeCell ref="D61:E61"/>
  </mergeCells>
  <phoneticPr fontId="3"/>
  <printOptions horizontalCentered="1"/>
  <pageMargins left="0.23622047244094491" right="0.23622047244094491" top="0.19685039370078741" bottom="0.39370078740157483" header="0.31496062992125984" footer="0.31496062992125984"/>
  <pageSetup paperSize="9" scale="26" orientation="landscape" r:id="rId1"/>
  <headerFooter differentFirst="1">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84340-F89F-4610-B4EE-4293BABBE910}">
  <sheetPr>
    <pageSetUpPr fitToPage="1"/>
  </sheetPr>
  <dimension ref="A1:Z1000"/>
  <sheetViews>
    <sheetView workbookViewId="0"/>
  </sheetViews>
  <sheetFormatPr defaultColWidth="13.19921875" defaultRowHeight="15" customHeight="1"/>
  <cols>
    <col min="1" max="26" width="8.19921875" style="61" customWidth="1"/>
    <col min="27" max="16384" width="13.19921875" style="61"/>
  </cols>
  <sheetData>
    <row r="1" spans="1:26" ht="27.75" customHeight="1">
      <c r="A1" s="58"/>
      <c r="B1" s="59"/>
      <c r="C1" s="59"/>
      <c r="D1" s="59"/>
      <c r="E1" s="59"/>
      <c r="F1" s="59"/>
      <c r="G1" s="59"/>
      <c r="H1" s="59"/>
      <c r="I1" s="59"/>
      <c r="J1" s="59"/>
      <c r="K1" s="59"/>
      <c r="L1" s="58"/>
      <c r="M1" s="58"/>
      <c r="N1" s="58"/>
      <c r="O1" s="58"/>
      <c r="P1" s="60"/>
      <c r="Q1" s="60"/>
      <c r="R1" s="60"/>
      <c r="S1" s="60"/>
      <c r="T1" s="60"/>
      <c r="U1" s="60"/>
      <c r="V1" s="60"/>
      <c r="W1" s="60"/>
      <c r="X1" s="60"/>
      <c r="Y1" s="60"/>
      <c r="Z1" s="60"/>
    </row>
    <row r="2" spans="1:26" ht="27.75" customHeight="1">
      <c r="A2" s="58"/>
      <c r="B2" s="59"/>
      <c r="C2" s="59"/>
      <c r="D2" s="59"/>
      <c r="E2" s="59"/>
      <c r="F2" s="59"/>
      <c r="G2" s="59"/>
      <c r="H2" s="59"/>
      <c r="I2" s="59"/>
      <c r="J2" s="59"/>
      <c r="K2" s="59"/>
      <c r="L2" s="58"/>
      <c r="M2" s="58"/>
      <c r="N2" s="58"/>
      <c r="O2" s="58"/>
      <c r="P2" s="60"/>
      <c r="Q2" s="60"/>
      <c r="R2" s="60"/>
      <c r="S2" s="60"/>
      <c r="T2" s="60"/>
      <c r="U2" s="60"/>
      <c r="V2" s="60"/>
      <c r="W2" s="60"/>
      <c r="X2" s="60"/>
      <c r="Y2" s="60"/>
      <c r="Z2" s="60"/>
    </row>
    <row r="3" spans="1:26" ht="27.75" customHeight="1">
      <c r="A3" s="58"/>
      <c r="B3" s="58"/>
      <c r="C3" s="62"/>
      <c r="D3" s="62"/>
      <c r="E3" s="62"/>
      <c r="F3" s="62"/>
      <c r="G3" s="62"/>
      <c r="H3" s="62"/>
      <c r="I3" s="62"/>
      <c r="J3" s="62"/>
      <c r="K3" s="62"/>
      <c r="L3" s="62"/>
      <c r="M3" s="62"/>
      <c r="N3" s="62"/>
      <c r="O3" s="62"/>
      <c r="P3" s="60"/>
      <c r="Q3" s="60"/>
      <c r="R3" s="60"/>
      <c r="S3" s="60"/>
      <c r="T3" s="60"/>
      <c r="U3" s="60"/>
      <c r="V3" s="60"/>
      <c r="W3" s="60"/>
      <c r="X3" s="60"/>
      <c r="Y3" s="60"/>
      <c r="Z3" s="60"/>
    </row>
    <row r="4" spans="1:26" ht="27.75" customHeight="1">
      <c r="A4" s="58"/>
      <c r="B4" s="59"/>
      <c r="C4" s="59"/>
      <c r="D4" s="59"/>
      <c r="E4" s="63"/>
      <c r="F4" s="59"/>
      <c r="G4" s="58"/>
      <c r="H4" s="64"/>
      <c r="I4" s="59"/>
      <c r="J4" s="59"/>
      <c r="K4" s="59"/>
      <c r="L4" s="58"/>
      <c r="M4" s="58"/>
      <c r="N4" s="58"/>
      <c r="O4" s="58"/>
      <c r="P4" s="60"/>
      <c r="Q4" s="60"/>
      <c r="R4" s="60"/>
      <c r="S4" s="60"/>
      <c r="T4" s="60"/>
      <c r="U4" s="60"/>
      <c r="V4" s="60"/>
      <c r="W4" s="60"/>
      <c r="X4" s="60"/>
      <c r="Y4" s="60"/>
      <c r="Z4" s="60"/>
    </row>
    <row r="5" spans="1:26" ht="27.75" customHeight="1">
      <c r="A5" s="58"/>
      <c r="B5" s="59"/>
      <c r="C5" s="59"/>
      <c r="D5" s="59"/>
      <c r="E5" s="59"/>
      <c r="F5" s="59"/>
      <c r="G5" s="59"/>
      <c r="H5" s="59"/>
      <c r="I5" s="59"/>
      <c r="J5" s="59"/>
      <c r="K5" s="59"/>
      <c r="L5" s="58"/>
      <c r="M5" s="58"/>
      <c r="N5" s="58"/>
      <c r="O5" s="58"/>
      <c r="P5" s="60"/>
      <c r="Q5" s="60"/>
      <c r="R5" s="60"/>
      <c r="S5" s="60"/>
      <c r="T5" s="60"/>
      <c r="U5" s="60"/>
      <c r="V5" s="60"/>
      <c r="W5" s="60"/>
      <c r="X5" s="60"/>
      <c r="Y5" s="60"/>
      <c r="Z5" s="60"/>
    </row>
    <row r="6" spans="1:26" ht="27.75" customHeight="1">
      <c r="A6" s="58"/>
      <c r="B6" s="58"/>
      <c r="C6" s="59"/>
      <c r="D6" s="59"/>
      <c r="E6" s="59"/>
      <c r="F6" s="59"/>
      <c r="G6" s="59"/>
      <c r="H6" s="59"/>
      <c r="I6" s="59"/>
      <c r="J6" s="59"/>
      <c r="K6" s="59"/>
      <c r="L6" s="58"/>
      <c r="M6" s="58"/>
      <c r="N6" s="65"/>
      <c r="O6" s="58"/>
      <c r="P6" s="60"/>
      <c r="Q6" s="60"/>
      <c r="R6" s="60"/>
      <c r="S6" s="60"/>
      <c r="T6" s="60"/>
      <c r="U6" s="60"/>
      <c r="V6" s="60"/>
      <c r="W6" s="60"/>
      <c r="X6" s="60"/>
      <c r="Y6" s="60"/>
      <c r="Z6" s="60"/>
    </row>
    <row r="7" spans="1:26" ht="27.75" customHeight="1">
      <c r="A7" s="58"/>
      <c r="B7" s="58"/>
      <c r="C7" s="59"/>
      <c r="D7" s="59"/>
      <c r="E7" s="59"/>
      <c r="F7" s="59"/>
      <c r="G7" s="59"/>
      <c r="H7" s="59"/>
      <c r="I7" s="59"/>
      <c r="J7" s="59"/>
      <c r="K7" s="59"/>
      <c r="L7" s="58"/>
      <c r="M7" s="58"/>
      <c r="N7" s="66"/>
      <c r="O7" s="58"/>
      <c r="P7" s="60"/>
      <c r="Q7" s="60"/>
      <c r="R7" s="60"/>
      <c r="S7" s="60"/>
      <c r="T7" s="60"/>
      <c r="U7" s="60"/>
      <c r="V7" s="60"/>
      <c r="W7" s="60"/>
      <c r="X7" s="60"/>
      <c r="Y7" s="60"/>
      <c r="Z7" s="60"/>
    </row>
    <row r="8" spans="1:26" ht="27.75" customHeight="1">
      <c r="A8" s="231"/>
      <c r="C8" s="479" t="s">
        <v>534</v>
      </c>
      <c r="D8" s="479"/>
      <c r="E8" s="479"/>
      <c r="F8" s="479"/>
      <c r="G8" s="479"/>
      <c r="H8" s="479"/>
      <c r="I8" s="479"/>
      <c r="J8" s="479"/>
      <c r="K8" s="479"/>
      <c r="L8" s="479"/>
      <c r="M8" s="479"/>
      <c r="P8" s="60"/>
      <c r="Q8" s="60"/>
      <c r="R8" s="60"/>
      <c r="S8" s="60"/>
      <c r="T8" s="60"/>
      <c r="U8" s="60"/>
      <c r="V8" s="60"/>
      <c r="W8" s="60"/>
      <c r="X8" s="60"/>
      <c r="Y8" s="60"/>
      <c r="Z8" s="60"/>
    </row>
    <row r="9" spans="1:26" ht="27.75" customHeight="1">
      <c r="C9" s="480" t="s">
        <v>535</v>
      </c>
      <c r="D9" s="480"/>
      <c r="E9" s="480"/>
      <c r="F9" s="480"/>
      <c r="G9" s="480"/>
      <c r="H9" s="480"/>
      <c r="I9" s="480"/>
      <c r="J9" s="480"/>
      <c r="K9" s="480"/>
      <c r="L9" s="480"/>
      <c r="M9" s="480"/>
      <c r="P9" s="60"/>
      <c r="Q9" s="60"/>
      <c r="R9" s="60"/>
      <c r="S9" s="60"/>
      <c r="T9" s="60"/>
      <c r="U9" s="60"/>
      <c r="V9" s="60"/>
      <c r="W9" s="60"/>
      <c r="X9" s="60"/>
      <c r="Y9" s="60"/>
      <c r="Z9" s="60"/>
    </row>
    <row r="10" spans="1:26" ht="27.75" customHeight="1">
      <c r="A10" s="67"/>
      <c r="B10" s="67"/>
      <c r="C10" s="67"/>
      <c r="D10" s="68"/>
      <c r="E10" s="68"/>
      <c r="F10" s="68"/>
      <c r="G10" s="67"/>
      <c r="H10" s="67"/>
      <c r="I10" s="68"/>
      <c r="J10" s="68"/>
      <c r="K10" s="68"/>
      <c r="L10" s="67"/>
      <c r="M10" s="67"/>
      <c r="N10" s="67"/>
      <c r="O10" s="67"/>
      <c r="P10" s="69"/>
      <c r="Q10" s="69"/>
      <c r="R10" s="69"/>
      <c r="S10" s="69"/>
      <c r="T10" s="69"/>
      <c r="U10" s="69"/>
      <c r="V10" s="69"/>
      <c r="W10" s="69"/>
      <c r="X10" s="69"/>
      <c r="Y10" s="69"/>
      <c r="Z10" s="69"/>
    </row>
    <row r="11" spans="1:26" ht="27.75" customHeight="1">
      <c r="A11" s="67"/>
      <c r="B11" s="67"/>
      <c r="C11" s="67"/>
      <c r="D11" s="68"/>
      <c r="E11" s="68"/>
      <c r="F11" s="68"/>
      <c r="G11" s="67"/>
      <c r="H11" s="67"/>
      <c r="I11" s="68"/>
      <c r="J11" s="68"/>
      <c r="K11" s="68"/>
      <c r="L11" s="67"/>
      <c r="M11" s="67"/>
      <c r="N11" s="67"/>
      <c r="O11" s="67"/>
      <c r="P11" s="69"/>
      <c r="Q11" s="69"/>
      <c r="R11" s="69"/>
      <c r="S11" s="69"/>
      <c r="T11" s="69"/>
      <c r="U11" s="69"/>
      <c r="V11" s="69"/>
      <c r="W11" s="69"/>
      <c r="X11" s="69"/>
      <c r="Y11" s="69"/>
      <c r="Z11" s="69"/>
    </row>
    <row r="12" spans="1:26" ht="27.75" customHeight="1">
      <c r="A12" s="67"/>
      <c r="B12" s="67"/>
      <c r="C12" s="67"/>
      <c r="D12" s="68"/>
      <c r="E12" s="68"/>
      <c r="F12" s="68"/>
      <c r="G12" s="67"/>
      <c r="H12" s="67"/>
      <c r="I12" s="68"/>
      <c r="J12" s="68"/>
      <c r="K12" s="68"/>
      <c r="L12" s="67"/>
      <c r="M12" s="67"/>
      <c r="N12" s="67"/>
      <c r="O12" s="67"/>
      <c r="P12" s="69"/>
      <c r="Q12" s="69"/>
      <c r="R12" s="69"/>
      <c r="S12" s="69"/>
      <c r="T12" s="69"/>
      <c r="U12" s="69"/>
      <c r="V12" s="69"/>
      <c r="W12" s="69"/>
      <c r="X12" s="69"/>
      <c r="Y12" s="69"/>
      <c r="Z12" s="69"/>
    </row>
    <row r="13" spans="1:26" ht="27.75" customHeight="1">
      <c r="A13" s="67"/>
      <c r="B13" s="67"/>
      <c r="C13" s="67"/>
      <c r="D13" s="68"/>
      <c r="E13" s="68"/>
      <c r="F13" s="68"/>
      <c r="G13" s="67"/>
      <c r="H13" s="67"/>
      <c r="I13" s="68"/>
      <c r="J13" s="68"/>
      <c r="K13" s="68"/>
      <c r="L13" s="67"/>
      <c r="M13" s="67"/>
      <c r="N13" s="67"/>
      <c r="O13" s="67"/>
      <c r="P13" s="69"/>
      <c r="Q13" s="69"/>
      <c r="R13" s="69"/>
      <c r="S13" s="69"/>
      <c r="T13" s="69"/>
      <c r="U13" s="69"/>
      <c r="V13" s="69"/>
      <c r="W13" s="69"/>
      <c r="X13" s="69"/>
      <c r="Y13" s="69"/>
      <c r="Z13" s="69"/>
    </row>
    <row r="14" spans="1:26" ht="27.75" customHeight="1">
      <c r="A14" s="70"/>
      <c r="B14" s="70"/>
      <c r="C14" s="58"/>
      <c r="D14" s="59"/>
      <c r="E14" s="59"/>
      <c r="F14" s="59"/>
      <c r="G14" s="58"/>
      <c r="H14" s="58"/>
      <c r="I14" s="59"/>
      <c r="J14" s="59"/>
      <c r="K14" s="59"/>
      <c r="L14" s="58"/>
      <c r="M14" s="58"/>
      <c r="N14" s="71"/>
      <c r="O14" s="70"/>
      <c r="P14" s="72"/>
      <c r="Q14" s="72"/>
      <c r="R14" s="72"/>
      <c r="S14" s="72"/>
      <c r="T14" s="72"/>
      <c r="U14" s="72"/>
      <c r="V14" s="72"/>
      <c r="W14" s="72"/>
      <c r="X14" s="72"/>
      <c r="Y14" s="72"/>
      <c r="Z14" s="72"/>
    </row>
    <row r="15" spans="1:26" ht="27.75" customHeight="1">
      <c r="C15" s="481" t="s">
        <v>830</v>
      </c>
      <c r="D15" s="481"/>
      <c r="E15" s="481"/>
      <c r="F15" s="481"/>
      <c r="G15" s="481"/>
      <c r="H15" s="481"/>
      <c r="I15" s="481"/>
      <c r="J15" s="481"/>
      <c r="K15" s="481"/>
      <c r="L15" s="481"/>
      <c r="M15" s="481"/>
      <c r="P15" s="73"/>
      <c r="Q15" s="73"/>
      <c r="R15" s="73"/>
      <c r="S15" s="73"/>
      <c r="T15" s="73"/>
      <c r="U15" s="73"/>
      <c r="V15" s="73"/>
      <c r="W15" s="73"/>
      <c r="X15" s="73"/>
      <c r="Y15" s="73"/>
      <c r="Z15" s="73"/>
    </row>
    <row r="16" spans="1:26" ht="27" customHeight="1">
      <c r="C16" s="484" t="s">
        <v>832</v>
      </c>
      <c r="D16" s="484"/>
      <c r="E16" s="484"/>
      <c r="F16" s="484"/>
      <c r="G16" s="484"/>
      <c r="H16" s="484"/>
      <c r="I16" s="484"/>
      <c r="J16" s="484"/>
      <c r="K16" s="484"/>
      <c r="L16" s="484"/>
      <c r="M16" s="484"/>
      <c r="P16" s="74"/>
      <c r="Q16" s="74"/>
      <c r="R16" s="74"/>
      <c r="S16" s="74"/>
      <c r="T16" s="74"/>
      <c r="U16" s="74"/>
      <c r="V16" s="74"/>
      <c r="W16" s="74"/>
      <c r="X16" s="74"/>
      <c r="Y16" s="74"/>
      <c r="Z16" s="74"/>
    </row>
    <row r="17" spans="1:26" ht="30" customHeight="1">
      <c r="A17" s="58"/>
      <c r="B17" s="58"/>
      <c r="C17" s="58"/>
      <c r="D17" s="59"/>
      <c r="E17" s="59"/>
      <c r="F17" s="59"/>
      <c r="G17" s="59"/>
      <c r="H17" s="59"/>
      <c r="I17" s="59"/>
      <c r="J17" s="59"/>
      <c r="K17" s="59"/>
      <c r="L17" s="58"/>
      <c r="M17" s="58"/>
      <c r="N17" s="75"/>
      <c r="O17" s="58"/>
      <c r="P17" s="60"/>
      <c r="Q17" s="60"/>
      <c r="R17" s="60"/>
      <c r="S17" s="60"/>
      <c r="T17" s="60"/>
      <c r="U17" s="60"/>
      <c r="V17" s="60"/>
      <c r="W17" s="60"/>
      <c r="X17" s="60"/>
      <c r="Y17" s="60"/>
      <c r="Z17" s="60"/>
    </row>
    <row r="18" spans="1:26" ht="27.75" customHeight="1">
      <c r="A18" s="76"/>
      <c r="B18" s="76"/>
      <c r="C18" s="76"/>
      <c r="D18" s="76"/>
      <c r="E18" s="76"/>
      <c r="F18" s="76"/>
      <c r="G18" s="76"/>
      <c r="H18" s="76"/>
      <c r="I18" s="76"/>
      <c r="J18" s="76"/>
      <c r="K18" s="76"/>
      <c r="L18" s="76"/>
      <c r="M18" s="76"/>
      <c r="N18" s="76"/>
      <c r="O18" s="76"/>
      <c r="P18" s="60"/>
      <c r="Q18" s="60"/>
      <c r="R18" s="60"/>
      <c r="S18" s="60"/>
      <c r="T18" s="60"/>
      <c r="U18" s="60"/>
      <c r="V18" s="60"/>
      <c r="W18" s="60"/>
      <c r="X18" s="60"/>
      <c r="Y18" s="60"/>
      <c r="Z18" s="60"/>
    </row>
    <row r="19" spans="1:26" ht="27.75" customHeight="1">
      <c r="A19" s="76"/>
      <c r="B19" s="76"/>
      <c r="C19" s="76"/>
      <c r="D19" s="76"/>
      <c r="E19" s="76"/>
      <c r="F19" s="76"/>
      <c r="G19" s="76"/>
      <c r="H19" s="76"/>
      <c r="I19" s="76"/>
      <c r="J19" s="76"/>
      <c r="K19" s="76"/>
      <c r="L19" s="76"/>
      <c r="M19" s="76"/>
      <c r="N19" s="76"/>
      <c r="O19" s="76"/>
      <c r="P19" s="60"/>
      <c r="Q19" s="60"/>
      <c r="R19" s="60"/>
      <c r="S19" s="60"/>
      <c r="T19" s="60"/>
      <c r="U19" s="60"/>
      <c r="V19" s="60"/>
      <c r="W19" s="60"/>
      <c r="X19" s="60"/>
      <c r="Y19" s="60"/>
      <c r="Z19" s="60"/>
    </row>
    <row r="20" spans="1:26" ht="22.5" customHeight="1">
      <c r="A20" s="76"/>
      <c r="B20" s="76"/>
      <c r="C20" s="76"/>
      <c r="D20" s="76"/>
      <c r="E20" s="76"/>
      <c r="F20" s="76"/>
      <c r="G20" s="76"/>
      <c r="H20" s="76"/>
      <c r="I20" s="76"/>
      <c r="J20" s="76"/>
      <c r="K20" s="76"/>
      <c r="L20" s="76"/>
      <c r="M20" s="76"/>
      <c r="N20" s="76"/>
      <c r="O20" s="76"/>
      <c r="P20" s="60"/>
      <c r="Q20" s="60"/>
      <c r="R20" s="60"/>
      <c r="S20" s="60"/>
      <c r="T20" s="60"/>
      <c r="U20" s="60"/>
      <c r="V20" s="60"/>
      <c r="W20" s="60"/>
      <c r="X20" s="60"/>
      <c r="Y20" s="60"/>
      <c r="Z20" s="60"/>
    </row>
    <row r="21" spans="1:26" ht="27.75" customHeight="1">
      <c r="A21" s="60"/>
      <c r="B21" s="77"/>
      <c r="C21" s="77"/>
      <c r="D21" s="77"/>
      <c r="E21" s="77"/>
      <c r="F21" s="77"/>
      <c r="G21" s="77"/>
      <c r="H21" s="77"/>
      <c r="I21" s="77"/>
      <c r="J21" s="77"/>
      <c r="K21" s="77"/>
      <c r="L21" s="60"/>
      <c r="M21" s="60"/>
      <c r="N21" s="60"/>
      <c r="O21" s="60"/>
      <c r="P21" s="60"/>
      <c r="Q21" s="60"/>
      <c r="R21" s="60"/>
      <c r="S21" s="60"/>
      <c r="T21" s="60"/>
      <c r="U21" s="60"/>
      <c r="V21" s="60"/>
      <c r="W21" s="60"/>
      <c r="X21" s="60"/>
      <c r="Y21" s="60"/>
      <c r="Z21" s="60"/>
    </row>
    <row r="22" spans="1:26" ht="27.75" customHeight="1">
      <c r="A22" s="60"/>
      <c r="B22" s="78"/>
      <c r="C22" s="77"/>
      <c r="D22" s="77"/>
      <c r="E22" s="77"/>
      <c r="F22" s="77"/>
      <c r="G22" s="77"/>
      <c r="H22" s="77"/>
      <c r="I22" s="77"/>
      <c r="J22" s="77"/>
      <c r="K22" s="77"/>
      <c r="L22" s="60"/>
      <c r="M22" s="60"/>
      <c r="N22" s="60"/>
      <c r="O22" s="60"/>
      <c r="P22" s="60"/>
      <c r="Q22" s="60"/>
      <c r="R22" s="60"/>
      <c r="S22" s="60"/>
      <c r="T22" s="60"/>
      <c r="U22" s="60"/>
      <c r="V22" s="60"/>
      <c r="W22" s="60"/>
      <c r="X22" s="60"/>
      <c r="Y22" s="60"/>
      <c r="Z22" s="60"/>
    </row>
    <row r="23" spans="1:26" ht="27.75" customHeight="1">
      <c r="A23" s="60"/>
      <c r="B23" s="79"/>
      <c r="C23" s="77"/>
      <c r="D23" s="77"/>
      <c r="E23" s="77"/>
      <c r="F23" s="77"/>
      <c r="G23" s="77"/>
      <c r="H23" s="77"/>
      <c r="I23" s="77"/>
      <c r="J23" s="77"/>
      <c r="K23" s="77"/>
      <c r="L23" s="60"/>
      <c r="M23" s="60"/>
      <c r="N23" s="60"/>
      <c r="O23" s="60"/>
      <c r="P23" s="60"/>
      <c r="Q23" s="60"/>
      <c r="R23" s="60"/>
      <c r="S23" s="60"/>
      <c r="T23" s="60"/>
      <c r="U23" s="60"/>
      <c r="V23" s="60"/>
      <c r="W23" s="60"/>
      <c r="X23" s="60"/>
      <c r="Y23" s="60"/>
      <c r="Z23" s="60"/>
    </row>
    <row r="24" spans="1:26" ht="27.75" customHeight="1">
      <c r="A24" s="60"/>
      <c r="B24" s="77"/>
      <c r="C24" s="77"/>
      <c r="D24" s="77"/>
      <c r="E24" s="77"/>
      <c r="F24" s="77"/>
      <c r="G24" s="77"/>
      <c r="H24" s="77"/>
      <c r="I24" s="77"/>
      <c r="J24" s="77"/>
      <c r="K24" s="77"/>
      <c r="L24" s="60"/>
      <c r="M24" s="60"/>
      <c r="N24" s="60"/>
      <c r="O24" s="60"/>
      <c r="P24" s="60"/>
      <c r="Q24" s="60"/>
      <c r="R24" s="60"/>
      <c r="S24" s="60"/>
      <c r="T24" s="60"/>
      <c r="U24" s="60"/>
      <c r="V24" s="60"/>
      <c r="W24" s="60"/>
      <c r="X24" s="60"/>
      <c r="Y24" s="60"/>
      <c r="Z24" s="60"/>
    </row>
    <row r="25" spans="1:26" ht="27.75" customHeight="1">
      <c r="A25" s="60"/>
      <c r="B25" s="77"/>
      <c r="C25" s="77"/>
      <c r="D25" s="77"/>
      <c r="E25" s="77"/>
      <c r="F25" s="77"/>
      <c r="G25" s="77"/>
      <c r="H25" s="77"/>
      <c r="I25" s="77"/>
      <c r="J25" s="77"/>
      <c r="K25" s="77"/>
      <c r="L25" s="60"/>
      <c r="M25" s="60"/>
      <c r="N25" s="60"/>
      <c r="O25" s="60"/>
      <c r="P25" s="60"/>
      <c r="Q25" s="60"/>
      <c r="R25" s="60"/>
      <c r="S25" s="60"/>
      <c r="T25" s="60"/>
      <c r="U25" s="60"/>
      <c r="V25" s="60"/>
      <c r="W25" s="60"/>
      <c r="X25" s="60"/>
      <c r="Y25" s="60"/>
      <c r="Z25" s="60"/>
    </row>
    <row r="26" spans="1:26" ht="27.75" customHeight="1">
      <c r="A26" s="60"/>
      <c r="B26" s="77"/>
      <c r="C26" s="77"/>
      <c r="D26" s="77"/>
      <c r="E26" s="77"/>
      <c r="F26" s="77"/>
      <c r="G26" s="77"/>
      <c r="H26" s="77"/>
      <c r="I26" s="77"/>
      <c r="J26" s="77"/>
      <c r="K26" s="77"/>
      <c r="L26" s="60"/>
      <c r="M26" s="60"/>
      <c r="N26" s="60"/>
      <c r="O26" s="60"/>
      <c r="P26" s="60"/>
      <c r="Q26" s="60"/>
      <c r="R26" s="60"/>
      <c r="S26" s="60"/>
      <c r="T26" s="60"/>
      <c r="U26" s="60"/>
      <c r="V26" s="60"/>
      <c r="W26" s="60"/>
      <c r="X26" s="60"/>
      <c r="Y26" s="60"/>
      <c r="Z26" s="60"/>
    </row>
    <row r="27" spans="1:26" ht="27.75" customHeight="1">
      <c r="A27" s="60"/>
      <c r="B27" s="77"/>
      <c r="C27" s="77"/>
      <c r="D27" s="77"/>
      <c r="E27" s="77"/>
      <c r="F27" s="77"/>
      <c r="G27" s="77"/>
      <c r="H27" s="77"/>
      <c r="I27" s="77"/>
      <c r="J27" s="77"/>
      <c r="K27" s="77"/>
      <c r="L27" s="60"/>
      <c r="M27" s="60"/>
      <c r="N27" s="60"/>
      <c r="O27" s="60"/>
      <c r="P27" s="60"/>
      <c r="Q27" s="60"/>
      <c r="R27" s="60"/>
      <c r="S27" s="60"/>
      <c r="T27" s="60"/>
      <c r="U27" s="60"/>
      <c r="V27" s="60"/>
      <c r="W27" s="60"/>
      <c r="X27" s="60"/>
      <c r="Y27" s="60"/>
      <c r="Z27" s="60"/>
    </row>
    <row r="28" spans="1:26" ht="27.75" customHeight="1">
      <c r="A28" s="60"/>
      <c r="B28" s="77"/>
      <c r="C28" s="77"/>
      <c r="D28" s="77"/>
      <c r="E28" s="77"/>
      <c r="F28" s="77"/>
      <c r="G28" s="77"/>
      <c r="H28" s="77"/>
      <c r="I28" s="77"/>
      <c r="J28" s="77"/>
      <c r="K28" s="77"/>
      <c r="L28" s="60"/>
      <c r="M28" s="60"/>
      <c r="N28" s="60"/>
      <c r="O28" s="60"/>
      <c r="P28" s="60"/>
      <c r="Q28" s="60"/>
      <c r="R28" s="60"/>
      <c r="S28" s="60"/>
      <c r="T28" s="60"/>
      <c r="U28" s="60"/>
      <c r="V28" s="60"/>
      <c r="W28" s="60"/>
      <c r="X28" s="60"/>
      <c r="Y28" s="60"/>
      <c r="Z28" s="60"/>
    </row>
    <row r="29" spans="1:26" ht="27.75" customHeight="1">
      <c r="A29" s="60"/>
      <c r="B29" s="77"/>
      <c r="C29" s="77"/>
      <c r="D29" s="77"/>
      <c r="E29" s="77"/>
      <c r="F29" s="77"/>
      <c r="G29" s="77"/>
      <c r="H29" s="77"/>
      <c r="I29" s="77"/>
      <c r="J29" s="77"/>
      <c r="K29" s="77"/>
      <c r="L29" s="60"/>
      <c r="M29" s="60"/>
      <c r="N29" s="60"/>
      <c r="O29" s="60"/>
      <c r="P29" s="60"/>
      <c r="Q29" s="60"/>
      <c r="R29" s="60"/>
      <c r="S29" s="60"/>
      <c r="T29" s="60"/>
      <c r="U29" s="60"/>
      <c r="V29" s="60"/>
      <c r="W29" s="60"/>
      <c r="X29" s="60"/>
      <c r="Y29" s="60"/>
      <c r="Z29" s="60"/>
    </row>
    <row r="30" spans="1:26" ht="27.75" customHeight="1">
      <c r="A30" s="60"/>
      <c r="B30" s="77"/>
      <c r="C30" s="77"/>
      <c r="D30" s="77"/>
      <c r="E30" s="77"/>
      <c r="F30" s="77"/>
      <c r="G30" s="77"/>
      <c r="H30" s="77"/>
      <c r="I30" s="77"/>
      <c r="J30" s="77"/>
      <c r="K30" s="77"/>
      <c r="L30" s="60"/>
      <c r="M30" s="60"/>
      <c r="N30" s="60"/>
      <c r="O30" s="60"/>
      <c r="P30" s="60"/>
      <c r="Q30" s="60"/>
      <c r="R30" s="60"/>
      <c r="S30" s="60"/>
      <c r="T30" s="60"/>
      <c r="U30" s="60"/>
      <c r="V30" s="60"/>
      <c r="W30" s="60"/>
      <c r="X30" s="60"/>
      <c r="Y30" s="60"/>
      <c r="Z30" s="60"/>
    </row>
    <row r="31" spans="1:26" ht="27.75" customHeight="1">
      <c r="A31" s="60"/>
      <c r="B31" s="77"/>
      <c r="C31" s="77"/>
      <c r="D31" s="77"/>
      <c r="E31" s="77"/>
      <c r="F31" s="77"/>
      <c r="G31" s="77"/>
      <c r="H31" s="77"/>
      <c r="I31" s="77"/>
      <c r="J31" s="77"/>
      <c r="K31" s="77"/>
      <c r="L31" s="60"/>
      <c r="M31" s="60"/>
      <c r="N31" s="60"/>
      <c r="O31" s="60"/>
      <c r="P31" s="60"/>
      <c r="Q31" s="60"/>
      <c r="R31" s="60"/>
      <c r="S31" s="60"/>
      <c r="T31" s="60"/>
      <c r="U31" s="60"/>
      <c r="V31" s="60"/>
      <c r="W31" s="60"/>
      <c r="X31" s="60"/>
      <c r="Y31" s="60"/>
      <c r="Z31" s="60"/>
    </row>
    <row r="32" spans="1:26" ht="27.75" customHeight="1">
      <c r="A32" s="60"/>
      <c r="B32" s="77"/>
      <c r="C32" s="77"/>
      <c r="D32" s="77"/>
      <c r="E32" s="77"/>
      <c r="F32" s="77"/>
      <c r="G32" s="77"/>
      <c r="H32" s="77"/>
      <c r="I32" s="77"/>
      <c r="J32" s="77"/>
      <c r="K32" s="77"/>
      <c r="L32" s="60"/>
      <c r="M32" s="60"/>
      <c r="N32" s="60"/>
      <c r="O32" s="60"/>
      <c r="P32" s="60"/>
      <c r="Q32" s="60"/>
      <c r="R32" s="60"/>
      <c r="S32" s="60"/>
      <c r="T32" s="60"/>
      <c r="U32" s="60"/>
      <c r="V32" s="60"/>
      <c r="W32" s="60"/>
      <c r="X32" s="60"/>
      <c r="Y32" s="60"/>
      <c r="Z32" s="60"/>
    </row>
    <row r="33" spans="1:26" ht="27.75" customHeight="1">
      <c r="A33" s="60"/>
      <c r="B33" s="77"/>
      <c r="C33" s="77"/>
      <c r="D33" s="77"/>
      <c r="E33" s="77"/>
      <c r="F33" s="77"/>
      <c r="G33" s="77"/>
      <c r="H33" s="77"/>
      <c r="I33" s="77"/>
      <c r="J33" s="77"/>
      <c r="K33" s="77"/>
      <c r="L33" s="60"/>
      <c r="M33" s="60"/>
      <c r="N33" s="60"/>
      <c r="O33" s="60"/>
      <c r="P33" s="60"/>
      <c r="Q33" s="60"/>
      <c r="R33" s="60"/>
      <c r="S33" s="60"/>
      <c r="T33" s="60"/>
      <c r="U33" s="60"/>
      <c r="V33" s="60"/>
      <c r="W33" s="60"/>
      <c r="X33" s="60"/>
      <c r="Y33" s="60"/>
      <c r="Z33" s="60"/>
    </row>
    <row r="34" spans="1:26" ht="27.75" customHeight="1">
      <c r="A34" s="60"/>
      <c r="B34" s="77"/>
      <c r="C34" s="77"/>
      <c r="D34" s="77"/>
      <c r="E34" s="77"/>
      <c r="F34" s="77"/>
      <c r="G34" s="77"/>
      <c r="H34" s="77"/>
      <c r="I34" s="77"/>
      <c r="J34" s="77"/>
      <c r="K34" s="77"/>
      <c r="L34" s="60"/>
      <c r="M34" s="60"/>
      <c r="N34" s="60"/>
      <c r="O34" s="60"/>
      <c r="P34" s="60"/>
      <c r="Q34" s="60"/>
      <c r="R34" s="60"/>
      <c r="S34" s="60"/>
      <c r="T34" s="60"/>
      <c r="U34" s="60"/>
      <c r="V34" s="60"/>
      <c r="W34" s="60"/>
      <c r="X34" s="60"/>
      <c r="Y34" s="60"/>
      <c r="Z34" s="60"/>
    </row>
    <row r="35" spans="1:26" ht="27.75" customHeight="1">
      <c r="A35" s="60"/>
      <c r="B35" s="77"/>
      <c r="C35" s="77"/>
      <c r="D35" s="77"/>
      <c r="E35" s="77"/>
      <c r="F35" s="77"/>
      <c r="G35" s="77"/>
      <c r="H35" s="77"/>
      <c r="I35" s="77"/>
      <c r="J35" s="77"/>
      <c r="K35" s="77"/>
      <c r="L35" s="60"/>
      <c r="M35" s="60"/>
      <c r="N35" s="60"/>
      <c r="O35" s="60"/>
      <c r="P35" s="60"/>
      <c r="Q35" s="60"/>
      <c r="R35" s="60"/>
      <c r="S35" s="60"/>
      <c r="T35" s="60"/>
      <c r="U35" s="60"/>
      <c r="V35" s="60"/>
      <c r="W35" s="60"/>
      <c r="X35" s="60"/>
      <c r="Y35" s="60"/>
      <c r="Z35" s="60"/>
    </row>
    <row r="36" spans="1:26" ht="27.75" customHeight="1">
      <c r="A36" s="60"/>
      <c r="B36" s="77"/>
      <c r="C36" s="77"/>
      <c r="D36" s="77"/>
      <c r="E36" s="77"/>
      <c r="F36" s="77"/>
      <c r="G36" s="77"/>
      <c r="H36" s="77"/>
      <c r="I36" s="77"/>
      <c r="J36" s="77"/>
      <c r="K36" s="77"/>
      <c r="L36" s="60"/>
      <c r="M36" s="60"/>
      <c r="N36" s="60"/>
      <c r="O36" s="60"/>
      <c r="P36" s="60"/>
      <c r="Q36" s="60"/>
      <c r="R36" s="60"/>
      <c r="S36" s="60"/>
      <c r="T36" s="60"/>
      <c r="U36" s="60"/>
      <c r="V36" s="60"/>
      <c r="W36" s="60"/>
      <c r="X36" s="60"/>
      <c r="Y36" s="60"/>
      <c r="Z36" s="60"/>
    </row>
    <row r="37" spans="1:26" ht="27.75" customHeight="1">
      <c r="A37" s="60"/>
      <c r="B37" s="77"/>
      <c r="C37" s="77"/>
      <c r="D37" s="77"/>
      <c r="E37" s="77"/>
      <c r="F37" s="77"/>
      <c r="G37" s="77"/>
      <c r="H37" s="77"/>
      <c r="I37" s="77"/>
      <c r="J37" s="77"/>
      <c r="K37" s="77"/>
      <c r="L37" s="60"/>
      <c r="M37" s="60"/>
      <c r="N37" s="60"/>
      <c r="O37" s="60"/>
      <c r="P37" s="60"/>
      <c r="Q37" s="60"/>
      <c r="R37" s="60"/>
      <c r="S37" s="60"/>
      <c r="T37" s="60"/>
      <c r="U37" s="60"/>
      <c r="V37" s="60"/>
      <c r="W37" s="60"/>
      <c r="X37" s="60"/>
      <c r="Y37" s="60"/>
      <c r="Z37" s="60"/>
    </row>
    <row r="38" spans="1:26" ht="27.75" customHeight="1">
      <c r="A38" s="60"/>
      <c r="B38" s="77"/>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ht="27.75" customHeight="1">
      <c r="A39" s="60"/>
      <c r="B39" s="77"/>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ht="27.75" customHeight="1">
      <c r="A40" s="60"/>
      <c r="B40" s="77"/>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27.75" customHeight="1">
      <c r="A41" s="60"/>
      <c r="B41" s="77"/>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1:26" ht="27.75" customHeigh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ht="27.7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ht="27.7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6" ht="27.75"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ht="27.7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ht="27.7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ht="27.7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ht="27.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27.7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27.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27.75"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27.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27.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27.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27.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27.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27.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27.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27.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27.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27.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27.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27.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27.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27.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27.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27.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27.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27.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27.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27.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27.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27.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27.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27.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27.7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27.7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27.7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27.7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27.7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27.7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27.7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27.7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27.7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27.7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27.7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27.7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27.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27.7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27.7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27.7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27.7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27.7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27.7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27.7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27.7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27.7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27.7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27.7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27.7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27.7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27.7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27.7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27.7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27.7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27.7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27.7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27.7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27.7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27.7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27.7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27.7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27.7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27.7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27.7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27.7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27.7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27.7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27.7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27.7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27.7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27.7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27.7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27.7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27.7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27.7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27.7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27.7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27.7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27.7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27.7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27.7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27.7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27.7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27.7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27.7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27.7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27.7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27.7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27.7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27.7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27.7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27.7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27.7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27.7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27.7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27.7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27.7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27.7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27.7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27.7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27.7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27.7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27.7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27.7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27.7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27.7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27.7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27.7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27.7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27.7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27.7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27.7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27.7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27.7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27.7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27.7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27.7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27.7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27.7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27.7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27.7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27.7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27.7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27.7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27.7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27.7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27.7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27.7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27.7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27.7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27.7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27.7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27.7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27.7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27.7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27.7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27.7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27.7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27.7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27.7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27.7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27.7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27.7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27.7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27.7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27.7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27.7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27.7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27.7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27.7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27.7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27.7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27.7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27.7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27.7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27.7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27.7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27.7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27.7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27.7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27.7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27.7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27.7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27.7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27.7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27.7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27.7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27.7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27.75" customHeight="1">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27.75" customHeight="1">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27.75" customHeight="1">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27.75" customHeight="1">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27.75" customHeight="1">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27.75" customHeight="1">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27.75" customHeight="1">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27.75" customHeight="1">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27.75" customHeight="1">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27.75" customHeight="1">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27.75" customHeight="1">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27.75" customHeight="1">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27.75" customHeight="1">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27.75" customHeight="1">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27.75" customHeight="1">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27.75" customHeight="1">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27.75" customHeight="1">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27.75" customHeight="1">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27.75" customHeight="1">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27.75" customHeight="1">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27.75" customHeight="1">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27.75" customHeight="1">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27.75" customHeight="1">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27.75" customHeight="1">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27.75" customHeight="1">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27.75" customHeight="1">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27.75" customHeight="1">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27.75" customHeight="1">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27.75" customHeight="1">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27.75" customHeight="1">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27.75" customHeight="1">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27.75" customHeight="1">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27.75" customHeight="1">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27.75" customHeight="1">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27.75" customHeight="1">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27.75" customHeight="1">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27.75" customHeight="1">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27.75" customHeight="1">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27.75" customHeight="1">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27.75" customHeight="1">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27.75" customHeight="1">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27.75" customHeight="1">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27.75" customHeight="1">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27.75" customHeight="1">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27.75" customHeight="1">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27.75" customHeight="1">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27.75" customHeight="1">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27.75" customHeight="1">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27.75" customHeight="1">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27.75" customHeight="1">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27.75" customHeight="1">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27.75" customHeight="1">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27.75" customHeight="1">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27.75" customHeight="1">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27.75" customHeight="1">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27.75" customHeight="1">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27.75" customHeight="1">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27.75" customHeight="1">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27.75" customHeight="1">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27.75" customHeight="1">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27.75" customHeight="1">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27.75" customHeight="1">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27.75" customHeight="1">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27.75" customHeight="1">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27.75" customHeight="1">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27.75" customHeight="1">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27.75" customHeight="1">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27.75" customHeight="1">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27.75" customHeight="1">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27.75" customHeight="1">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27.75" customHeight="1">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27.75" customHeight="1">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27.75" customHeight="1">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27.75" customHeight="1">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27.75" customHeight="1">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27.75" customHeight="1">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27.75" customHeight="1">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27.75" customHeight="1">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27.75" customHeight="1">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27.75" customHeight="1">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27.75" customHeight="1">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27.75" customHeight="1">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27.75" customHeight="1">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27.75" customHeight="1">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27.75" customHeight="1">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27.75" customHeight="1">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27.75" customHeight="1">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27.75" customHeight="1">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27.75" customHeight="1">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27.75" customHeight="1">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27.75" customHeight="1">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27.75" customHeight="1">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27.75" customHeight="1">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27.75" customHeight="1">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27.75" customHeight="1">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27.75" customHeight="1">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27.75" customHeight="1">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27.75" customHeight="1">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27.75" customHeight="1">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27.75" customHeight="1">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27.75" customHeight="1">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27.75" customHeight="1">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27.75" customHeight="1">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27.75" customHeight="1">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27.75" customHeight="1">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27.75" customHeight="1">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27.75" customHeight="1">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27.75" customHeight="1">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27.75" customHeight="1">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27.75" customHeight="1">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27.75" customHeight="1">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27.75" customHeight="1">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27.75" customHeight="1">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27.75" customHeight="1">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27.75" customHeight="1">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27.75" customHeight="1">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27.75" customHeight="1">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27.75" customHeight="1">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27.75" customHeight="1">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27.75" customHeight="1">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27.75" customHeight="1">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27.75" customHeight="1">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27.75" customHeight="1">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27.75" customHeight="1">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27.75" customHeight="1">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27.75" customHeight="1">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27.75" customHeight="1">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27.75" customHeight="1">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27.75" customHeight="1">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27.75" customHeight="1">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27.75" customHeight="1">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27.75" customHeight="1">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27.75" customHeight="1">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27.75" customHeight="1">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27.75" customHeight="1">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27.75" customHeight="1">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27.75" customHeight="1">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27.75" customHeight="1">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27.75" customHeight="1">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27.75" customHeight="1">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27.75" customHeight="1">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27.75" customHeight="1">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27.75" customHeight="1">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27.75" customHeight="1">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27.75" customHeight="1">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27.75" customHeight="1">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27.75" customHeight="1">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27.75" customHeight="1">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27.75" customHeight="1">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27.75" customHeight="1">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27.75" customHeight="1">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27.75" customHeight="1">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27.75" customHeight="1">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27.75" customHeight="1">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27.75" customHeight="1">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27.75" customHeight="1">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27.75" customHeight="1">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27.75" customHeight="1">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27.75" customHeight="1">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27.75" customHeight="1">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27.75" customHeight="1">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27.75" customHeight="1">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27.75" customHeight="1">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27.75" customHeight="1">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27.75" customHeight="1">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27.75" customHeight="1">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27.75" customHeight="1">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27.75" customHeight="1">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27.75" customHeight="1">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27.75" customHeight="1">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27.75" customHeight="1">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27.75" customHeight="1">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27.75" customHeight="1">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27.75" customHeight="1">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27.75" customHeight="1">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27.75" customHeight="1">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27.75" customHeight="1">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27.75" customHeight="1">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27.75" customHeight="1">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27.75" customHeight="1">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27.75" customHeight="1">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27.75" customHeight="1">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27.75" customHeight="1">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27.75" customHeight="1">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27.75" customHeight="1">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27.75" customHeight="1">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27.75" customHeight="1">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27.75" customHeight="1">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27.75" customHeight="1">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27.75" customHeight="1">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27.75" customHeight="1">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27.75" customHeight="1">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27.75" customHeight="1">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27.75" customHeight="1">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27.75" customHeight="1">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27.75" customHeight="1">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27.75" customHeight="1">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27.75" customHeight="1">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27.75" customHeight="1">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27.75" customHeight="1">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27.75" customHeight="1">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27.75" customHeight="1">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27.75" customHeight="1">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27.75" customHeight="1">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27.75" customHeight="1">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27.75" customHeight="1">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27.75" customHeight="1">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27.75" customHeight="1">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27.75" customHeight="1">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27.75" customHeight="1">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27.75" customHeight="1">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27.75" customHeight="1">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27.75" customHeight="1">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27.75" customHeight="1">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27.75" customHeight="1">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27.75" customHeight="1">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27.75" customHeight="1">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27.75" customHeight="1">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27.75" customHeight="1">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27.75" customHeight="1">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27.75" customHeight="1">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27.75" customHeight="1">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27.75" customHeight="1">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27.75" customHeight="1">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27.75" customHeight="1">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27.75" customHeight="1">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27.75" customHeight="1">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27.75" customHeight="1">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27.75" customHeight="1">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27.75" customHeight="1">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27.75" customHeight="1">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27.75" customHeight="1">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27.75" customHeight="1">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27.75" customHeight="1">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27.75" customHeight="1">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27.75" customHeight="1">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27.75" customHeight="1">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27.75" customHeight="1">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27.75" customHeight="1">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27.75" customHeight="1">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27.75" customHeight="1">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27.75" customHeight="1">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27.75" customHeight="1">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27.75" customHeight="1">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27.75" customHeight="1">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27.75" customHeight="1">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27.75" customHeight="1">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27.75" customHeight="1">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27.75" customHeight="1">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27.75" customHeight="1">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27.75" customHeight="1">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27.75" customHeight="1">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27.75" customHeight="1">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27.75" customHeight="1">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27.75" customHeight="1">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27.75" customHeight="1">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27.75" customHeight="1">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27.75" customHeight="1">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27.75" customHeight="1">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27.75" customHeight="1">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27.75" customHeight="1">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27.75" customHeight="1">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27.75" customHeight="1">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27.75" customHeight="1">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27.75" customHeight="1">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27.75" customHeight="1">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27.75" customHeight="1">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27.75" customHeight="1">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27.75" customHeight="1">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27.75" customHeight="1">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27.75" customHeight="1">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27.75" customHeight="1">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27.75" customHeight="1">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27.75" customHeight="1">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27.75" customHeight="1">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27.75" customHeight="1">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27.75" customHeight="1">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27.75" customHeight="1">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27.75" customHeight="1">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27.75" customHeight="1">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27.75" customHeight="1">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27.75" customHeight="1">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27.75" customHeight="1">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27.75" customHeight="1">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27.75" customHeight="1">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27.75" customHeight="1">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27.75" customHeight="1">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27.75" customHeight="1">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27.75" customHeight="1">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27.75" customHeight="1">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27.75" customHeight="1">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27.75" customHeight="1">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27.75" customHeight="1">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27.75" customHeight="1">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27.75" customHeight="1">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27.75" customHeight="1">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27.75" customHeight="1">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27.75" customHeight="1">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27.75" customHeight="1">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27.75" customHeight="1">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27.75" customHeight="1">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27.75" customHeight="1">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27.75" customHeight="1">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27.75" customHeight="1">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27.75" customHeight="1">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27.75" customHeight="1">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27.75" customHeight="1">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27.75" customHeight="1">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27.75" customHeight="1">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27.75" customHeight="1">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27.75" customHeight="1">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27.75" customHeight="1">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27.75" customHeight="1">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27.75" customHeight="1">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27.75" customHeight="1">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27.75" customHeight="1">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27.75" customHeight="1">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27.75" customHeight="1">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27.75" customHeight="1">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27.75" customHeight="1">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27.75" customHeight="1">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27.75" customHeight="1">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27.75" customHeight="1">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27.75" customHeight="1">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27.75" customHeight="1">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27.75" customHeight="1">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27.75" customHeight="1">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27.75" customHeight="1">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27.75" customHeight="1">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27.75" customHeight="1">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27.75" customHeight="1">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27.75" customHeight="1">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27.75" customHeight="1">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27.75" customHeight="1">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27.75" customHeight="1">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27.75" customHeight="1">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27.75" customHeight="1">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27.75" customHeight="1">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27.75" customHeight="1">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27.75" customHeight="1">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27.75" customHeight="1">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27.75" customHeight="1">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27.75" customHeight="1">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27.75" customHeight="1">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27.75" customHeight="1">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27.75" customHeight="1">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27.75" customHeight="1">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27.75" customHeight="1">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27.75" customHeight="1">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27.75" customHeight="1">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27.75" customHeight="1">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27.75" customHeight="1">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27.75" customHeight="1">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27.75" customHeight="1">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27.75" customHeight="1">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27.75" customHeight="1">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27.75" customHeight="1">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27.75" customHeight="1">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27.75" customHeight="1">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27.75" customHeight="1">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27.75" customHeight="1">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27.75" customHeight="1">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27.75" customHeight="1">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27.75" customHeight="1">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27.75" customHeight="1">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27.75" customHeight="1">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27.75" customHeight="1">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27.75" customHeight="1">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27.75" customHeight="1">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27.75" customHeight="1">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27.75" customHeight="1">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27.75" customHeight="1">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27.75" customHeight="1">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27.75" customHeight="1">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27.75" customHeight="1">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27.75" customHeight="1">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27.75" customHeight="1">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27.75" customHeight="1">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27.75" customHeight="1">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27.75" customHeight="1">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27.75" customHeight="1">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27.75" customHeight="1">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27.75" customHeight="1">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27.75" customHeight="1">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27.75" customHeight="1">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27.75" customHeight="1">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27.75" customHeight="1">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27.75" customHeight="1">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27.75" customHeight="1">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27.75" customHeight="1">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27.75" customHeight="1">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27.75" customHeight="1">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27.75" customHeight="1">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27.75" customHeight="1">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27.75" customHeight="1">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27.75" customHeight="1">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27.75" customHeight="1">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27.75" customHeight="1">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27.75" customHeight="1">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27.75" customHeight="1">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27.75" customHeight="1">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27.75" customHeight="1">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27.75" customHeight="1">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27.75" customHeight="1">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27.75" customHeight="1">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27.75" customHeight="1">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27.75" customHeight="1">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27.75" customHeight="1">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27.75" customHeight="1">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27.75" customHeight="1">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27.75" customHeight="1">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27.75" customHeight="1">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27.75" customHeight="1">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27.75" customHeight="1">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27.75" customHeight="1">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27.75" customHeight="1">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27.75" customHeight="1">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27.75" customHeight="1">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27.75" customHeight="1">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27.75" customHeight="1">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27.75" customHeight="1">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27.75" customHeight="1">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27.75" customHeight="1">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27.75" customHeight="1">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27.75" customHeight="1">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27.75" customHeight="1">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27.75" customHeight="1">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27.75" customHeight="1">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27.75" customHeight="1">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27.75" customHeight="1">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27.75" customHeight="1">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27.75" customHeight="1">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27.75" customHeight="1">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27.75" customHeight="1">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27.75" customHeight="1">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27.75" customHeight="1">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27.75" customHeight="1">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27.75" customHeight="1">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27.75" customHeight="1">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27.75" customHeight="1">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27.75" customHeight="1">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27.75" customHeight="1">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27.75" customHeight="1">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27.75" customHeight="1">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27.75" customHeight="1">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27.75" customHeight="1">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27.75" customHeight="1">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27.75" customHeight="1">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27.75" customHeight="1">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27.75" customHeight="1">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27.75" customHeight="1">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27.75" customHeight="1">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27.75" customHeight="1">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27.75" customHeight="1">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27.75" customHeight="1">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27.75" customHeight="1">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27.75" customHeight="1">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27.75" customHeight="1">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27.75" customHeight="1">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27.75" customHeight="1">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27.75" customHeight="1">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27.75" customHeight="1">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27.75" customHeight="1">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27.75" customHeight="1">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27.75" customHeight="1">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27.75" customHeight="1">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27.75" customHeight="1">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27.75" customHeight="1">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27.75" customHeight="1">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27.75" customHeight="1">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27.75" customHeight="1">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27.75" customHeight="1">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27.75" customHeight="1">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27.75" customHeight="1">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27.75" customHeight="1">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27.75" customHeight="1">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27.75" customHeight="1">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27.75" customHeight="1">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27.75" customHeight="1">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27.75" customHeight="1">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27.75" customHeight="1">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27.75" customHeight="1">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27.75" customHeight="1">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27.75" customHeight="1">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27.75" customHeight="1">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27.75" customHeight="1">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27.75" customHeight="1">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27.75" customHeight="1">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27.75" customHeight="1">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27.75" customHeight="1">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27.75" customHeight="1">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27.75" customHeight="1">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27.75" customHeight="1">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27.75" customHeight="1">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27.75" customHeight="1">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27.75" customHeight="1">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27.75" customHeight="1">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27.75" customHeight="1">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27.75" customHeight="1">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27.75" customHeight="1">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27.75" customHeight="1">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27.75" customHeight="1">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27.75" customHeight="1">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27.75" customHeight="1">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27.75" customHeight="1">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27.75" customHeight="1">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27.75" customHeight="1">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27.75" customHeight="1">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27.75" customHeight="1">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27.75" customHeight="1">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27.75" customHeight="1">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27.75" customHeight="1">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27.75" customHeight="1">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27.75" customHeight="1">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27.75" customHeight="1">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27.75" customHeight="1">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27.75" customHeight="1">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27.75" customHeight="1">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27.75" customHeight="1">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27.75" customHeight="1">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27.75" customHeight="1">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27.75" customHeight="1">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27.75" customHeight="1">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27.75" customHeight="1">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27.75" customHeight="1">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27.75" customHeight="1">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27.75" customHeight="1">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27.75" customHeight="1">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27.75" customHeight="1">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27.75" customHeight="1">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27.75" customHeight="1">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27.75" customHeight="1">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27.75" customHeight="1">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27.75" customHeight="1">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27.75" customHeight="1">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27.75" customHeight="1">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27.75" customHeight="1">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27.75" customHeight="1">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27.75" customHeight="1">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27.75" customHeight="1">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27.75" customHeight="1">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27.75" customHeight="1">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27.75" customHeight="1">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27.75" customHeight="1">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27.75" customHeight="1">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27.75" customHeight="1">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27.75" customHeight="1">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27.75" customHeight="1">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27.75" customHeight="1">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27.75" customHeight="1">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27.75" customHeight="1">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27.75" customHeight="1">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27.75" customHeight="1">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27.75" customHeight="1">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27.75" customHeight="1">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27.75" customHeight="1">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27.75" customHeight="1">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27.75" customHeight="1">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27.75" customHeight="1">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27.75" customHeight="1">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27.75" customHeight="1">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27.75" customHeight="1">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27.75" customHeight="1">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27.75" customHeight="1">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27.75" customHeight="1">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27.75" customHeight="1">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27.75" customHeight="1">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27.75" customHeight="1">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27.75" customHeight="1">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27.75" customHeight="1">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27.75" customHeight="1">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27.75" customHeight="1">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27.75" customHeight="1">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27.75" customHeight="1">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27.75" customHeight="1">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27.75" customHeight="1">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27.75" customHeight="1">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27.75" customHeight="1">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27.75" customHeight="1">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27.75" customHeight="1">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27.75" customHeight="1">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27.75" customHeight="1">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27.75" customHeight="1">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27.75" customHeight="1">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27.75" customHeight="1">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27.75" customHeight="1">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27.75" customHeight="1">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27.75" customHeight="1">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27.75" customHeight="1">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27.75" customHeight="1">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27.75" customHeight="1">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27.75" customHeight="1">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27.75" customHeight="1">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27.75" customHeight="1">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27.75" customHeight="1">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27.75" customHeight="1">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27.75" customHeight="1">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27.75" customHeight="1">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27.75" customHeight="1">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27.75" customHeight="1">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27.75" customHeight="1">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27.75" customHeight="1">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27.75" customHeight="1">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27.75" customHeight="1">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27.75" customHeight="1">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27.75" customHeight="1">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27.75" customHeight="1">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27.75" customHeight="1">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27.75" customHeight="1">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27.75" customHeight="1">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27.75" customHeight="1">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27.75" customHeight="1">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27.75" customHeight="1">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27.75" customHeight="1">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27.75" customHeight="1">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27.75" customHeight="1">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27.75" customHeight="1">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27.75" customHeight="1">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27.75" customHeight="1">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27.75" customHeight="1">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27.75" customHeight="1">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27.75" customHeight="1">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27.75" customHeight="1">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27.75" customHeight="1">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27.75" customHeight="1">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27.75" customHeight="1">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27.75" customHeight="1">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27.75" customHeight="1">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27.75" customHeight="1">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27.75" customHeight="1">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27.75" customHeight="1">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27.75" customHeight="1">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27.75" customHeight="1">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27.75" customHeight="1">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27.75" customHeight="1">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27.75" customHeight="1">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27.75" customHeight="1">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27.75" customHeight="1">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27.75" customHeight="1">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27.75" customHeight="1">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27.75" customHeight="1">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27.75" customHeight="1">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27.75" customHeight="1">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27.75" customHeight="1">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27.75" customHeight="1">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27.75" customHeight="1">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27.75" customHeight="1">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27.75" customHeight="1">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27.75" customHeight="1">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27.75" customHeight="1">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27.75" customHeight="1">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27.75" customHeight="1">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27.75" customHeight="1">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27.75" customHeight="1">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27.75" customHeight="1">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27.75" customHeight="1">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27.75" customHeight="1">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27.75" customHeight="1">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27.75" customHeight="1">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27.75" customHeight="1">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27.75" customHeight="1">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27.75" customHeight="1">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27.75" customHeight="1">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27.75" customHeight="1">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27.75" customHeight="1">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27.75" customHeight="1">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27.75" customHeight="1">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27.75" customHeight="1">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27.75" customHeight="1">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27.75" customHeight="1">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27.75" customHeight="1">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27.75" customHeight="1">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27.75" customHeight="1">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27.75" customHeight="1">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27.75" customHeight="1">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27.75" customHeight="1">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27.75" customHeight="1">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27.75" customHeight="1">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27.75" customHeight="1">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27.75" customHeight="1">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27.75" customHeight="1">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27.75" customHeight="1">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27.75" customHeight="1">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27.75" customHeight="1">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27.75" customHeight="1">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27.75" customHeight="1">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27.75" customHeight="1">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27.75" customHeight="1">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27.75" customHeight="1">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27.75" customHeight="1">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27.75" customHeight="1">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27.75" customHeight="1">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27.75" customHeight="1">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27.75" customHeight="1">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27.75" customHeight="1">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27.75" customHeight="1">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27.75" customHeight="1">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27.75" customHeight="1">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27.75" customHeight="1">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27.75" customHeight="1">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27.75" customHeight="1">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27.75" customHeight="1">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27.75" customHeight="1">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27.75" customHeight="1">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27.75" customHeight="1">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27.75" customHeight="1">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27.75" customHeight="1">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27.75" customHeight="1">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27.75" customHeight="1">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27.75" customHeight="1">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27.75" customHeight="1">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27.75" customHeight="1">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27.75" customHeight="1">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27.75" customHeight="1">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27.75" customHeight="1">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27.75" customHeight="1">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27.75" customHeight="1">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27.75" customHeight="1">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27.75" customHeight="1">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27.75" customHeight="1">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27.75" customHeight="1">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27.75" customHeight="1">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27.75" customHeight="1">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27.75" customHeight="1">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27.75" customHeight="1">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27.75" customHeight="1">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27.75" customHeight="1">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27.75" customHeight="1">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27.75" customHeight="1">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27.75" customHeight="1">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27.75" customHeight="1">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27.75" customHeight="1">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27.75" customHeight="1">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27.75" customHeight="1">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27.75" customHeight="1">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27.75" customHeight="1">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27.75" customHeight="1">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27.75" customHeight="1">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27.75" customHeight="1">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27.75" customHeight="1">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27.75" customHeight="1">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27.75" customHeight="1">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27.75" customHeight="1">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27.75" customHeight="1">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27.75" customHeight="1">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27.75" customHeight="1">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27.75" customHeight="1">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27.75" customHeight="1">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27.75" customHeight="1">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27.75" customHeight="1">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27.75" customHeight="1">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27.75" customHeight="1">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27.75" customHeight="1">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27.75" customHeight="1">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27.75" customHeight="1">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27.75" customHeight="1">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27.75" customHeight="1">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27.75" customHeight="1">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27.75" customHeight="1">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27.75" customHeight="1">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27.75" customHeight="1">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27.75" customHeight="1">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27.75" customHeight="1">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27.75" customHeight="1">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27.75" customHeight="1">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27.75" customHeight="1">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27.75" customHeight="1">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27.75" customHeight="1">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27.75" customHeight="1">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27.75" customHeight="1">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27.75" customHeight="1">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27.75" customHeight="1">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27.75" customHeight="1">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27.75" customHeight="1">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27.75" customHeight="1">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27.75" customHeight="1">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27.75" customHeight="1">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27.75" customHeight="1">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27.75" customHeight="1">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27.75" customHeight="1">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mergeCells count="4">
    <mergeCell ref="C8:M8"/>
    <mergeCell ref="C9:M9"/>
    <mergeCell ref="C15:M15"/>
    <mergeCell ref="C16:M16"/>
  </mergeCells>
  <phoneticPr fontId="3"/>
  <printOptions horizontalCentered="1"/>
  <pageMargins left="0.25" right="0.25" top="0.75" bottom="0.75" header="0.3" footer="0.3"/>
  <pageSetup paperSize="9" scale="91" orientation="landscape" r:id="rId1"/>
  <headerFooter differentFirst="1">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A476C-CC92-4CD6-8649-8ADE9936FE9B}">
  <sheetPr>
    <pageSetUpPr fitToPage="1"/>
  </sheetPr>
  <dimension ref="B2:P32"/>
  <sheetViews>
    <sheetView showGridLines="0" zoomScale="90" zoomScaleNormal="90" workbookViewId="0"/>
  </sheetViews>
  <sheetFormatPr defaultColWidth="8.69921875" defaultRowHeight="18" outlineLevelRow="1" outlineLevelCol="1"/>
  <cols>
    <col min="1" max="2" width="5.59765625" style="144" customWidth="1"/>
    <col min="3" max="3" width="38" style="144" customWidth="1"/>
    <col min="4" max="4" width="37.69921875" style="144" customWidth="1"/>
    <col min="5" max="8" width="12.59765625" style="144" hidden="1" customWidth="1" outlineLevel="1"/>
    <col min="9" max="9" width="12.59765625" style="144" customWidth="1" collapsed="1"/>
    <col min="10" max="16" width="12.59765625" style="144" customWidth="1"/>
    <col min="17" max="16384" width="8.69921875" style="144"/>
  </cols>
  <sheetData>
    <row r="2" spans="2:16" hidden="1" outlineLevel="1">
      <c r="I2" s="145" t="s">
        <v>763</v>
      </c>
      <c r="J2" s="145" t="s">
        <v>763</v>
      </c>
      <c r="K2" s="145" t="s">
        <v>763</v>
      </c>
      <c r="L2" s="145" t="s">
        <v>763</v>
      </c>
      <c r="M2" s="145" t="s">
        <v>864</v>
      </c>
      <c r="N2" s="145" t="s">
        <v>864</v>
      </c>
      <c r="O2" s="145" t="s">
        <v>864</v>
      </c>
      <c r="P2" s="145" t="s">
        <v>864</v>
      </c>
    </row>
    <row r="3" spans="2:16" hidden="1" outlineLevel="1">
      <c r="I3" s="195" t="s">
        <v>788</v>
      </c>
      <c r="J3" s="195" t="s">
        <v>884</v>
      </c>
      <c r="K3" s="195" t="s">
        <v>886</v>
      </c>
      <c r="L3" s="195" t="s">
        <v>888</v>
      </c>
      <c r="M3" s="195" t="s">
        <v>850</v>
      </c>
      <c r="N3" s="195" t="s">
        <v>889</v>
      </c>
      <c r="O3" s="195" t="s">
        <v>890</v>
      </c>
      <c r="P3" s="195" t="s">
        <v>868</v>
      </c>
    </row>
    <row r="4" spans="2:16" hidden="1" outlineLevel="1">
      <c r="I4" s="195" t="s">
        <v>875</v>
      </c>
      <c r="J4" s="195" t="s">
        <v>877</v>
      </c>
      <c r="K4" s="195" t="s">
        <v>879</v>
      </c>
      <c r="L4" s="195" t="s">
        <v>867</v>
      </c>
      <c r="M4" s="195" t="s">
        <v>880</v>
      </c>
      <c r="N4" s="195" t="s">
        <v>881</v>
      </c>
      <c r="O4" s="195" t="s">
        <v>882</v>
      </c>
      <c r="P4" s="195" t="s">
        <v>866</v>
      </c>
    </row>
    <row r="5" spans="2:16" ht="19.2" collapsed="1">
      <c r="C5" s="147" t="s">
        <v>453</v>
      </c>
      <c r="D5" s="147" t="s">
        <v>741</v>
      </c>
      <c r="E5" s="82"/>
      <c r="F5" s="82"/>
      <c r="G5" s="82"/>
      <c r="H5" s="82"/>
      <c r="I5" s="82"/>
      <c r="J5" s="82"/>
      <c r="K5" s="82"/>
      <c r="L5" s="82"/>
      <c r="M5" s="82"/>
      <c r="N5" s="82"/>
      <c r="O5" s="82"/>
      <c r="P5" s="82"/>
    </row>
    <row r="6" spans="2:16">
      <c r="C6" s="81"/>
      <c r="D6" s="82"/>
      <c r="E6" s="82"/>
      <c r="F6" s="82"/>
      <c r="G6" s="82"/>
      <c r="H6" s="82"/>
      <c r="I6" s="234"/>
      <c r="J6" s="234"/>
      <c r="K6" s="234"/>
      <c r="L6" s="234"/>
      <c r="M6" s="234"/>
      <c r="N6" s="234"/>
      <c r="O6" s="234"/>
      <c r="P6" s="234" t="s">
        <v>827</v>
      </c>
    </row>
    <row r="7" spans="2:16" ht="18" customHeight="1">
      <c r="B7" s="274"/>
      <c r="C7" s="485"/>
      <c r="D7" s="186" t="s">
        <v>828</v>
      </c>
      <c r="E7" s="83" t="s">
        <v>380</v>
      </c>
      <c r="F7" s="83" t="s">
        <v>379</v>
      </c>
      <c r="G7" s="83" t="s">
        <v>381</v>
      </c>
      <c r="H7" s="83" t="s">
        <v>493</v>
      </c>
      <c r="I7" s="83" t="s">
        <v>801</v>
      </c>
      <c r="J7" s="83" t="s">
        <v>802</v>
      </c>
      <c r="K7" s="83" t="s">
        <v>803</v>
      </c>
      <c r="L7" s="83" t="s">
        <v>804</v>
      </c>
      <c r="M7" s="83" t="s">
        <v>840</v>
      </c>
      <c r="N7" s="83" t="s">
        <v>841</v>
      </c>
      <c r="O7" s="83" t="s">
        <v>842</v>
      </c>
      <c r="P7" s="83" t="s">
        <v>843</v>
      </c>
    </row>
    <row r="8" spans="2:16" ht="30">
      <c r="B8" s="274"/>
      <c r="C8" s="485"/>
      <c r="D8" s="186"/>
      <c r="E8" s="186" t="s">
        <v>382</v>
      </c>
      <c r="F8" s="186" t="s">
        <v>383</v>
      </c>
      <c r="G8" s="186" t="s">
        <v>384</v>
      </c>
      <c r="H8" s="186" t="s">
        <v>529</v>
      </c>
      <c r="I8" s="186" t="s">
        <v>805</v>
      </c>
      <c r="J8" s="186" t="s">
        <v>806</v>
      </c>
      <c r="K8" s="186" t="s">
        <v>807</v>
      </c>
      <c r="L8" s="186" t="s">
        <v>808</v>
      </c>
      <c r="M8" s="186" t="s">
        <v>844</v>
      </c>
      <c r="N8" s="186" t="s">
        <v>845</v>
      </c>
      <c r="O8" s="186" t="s">
        <v>846</v>
      </c>
      <c r="P8" s="186" t="s">
        <v>847</v>
      </c>
    </row>
    <row r="9" spans="2:16">
      <c r="B9" s="274"/>
      <c r="C9" s="232" t="s">
        <v>107</v>
      </c>
      <c r="D9" s="232" t="s">
        <v>753</v>
      </c>
      <c r="E9" s="377">
        <v>3518431</v>
      </c>
      <c r="F9" s="376">
        <v>3213534</v>
      </c>
      <c r="G9" s="377">
        <v>3215291</v>
      </c>
      <c r="H9" s="376">
        <v>49643233</v>
      </c>
      <c r="I9" s="377">
        <v>3455436</v>
      </c>
      <c r="J9" s="376">
        <v>3387731</v>
      </c>
      <c r="K9" s="377">
        <v>3278144</v>
      </c>
      <c r="L9" s="376">
        <v>3402737</v>
      </c>
      <c r="M9" s="377">
        <v>3298869.8480000002</v>
      </c>
      <c r="N9" s="376">
        <v>3094718.568</v>
      </c>
      <c r="O9" s="377">
        <v>3048572.9219999998</v>
      </c>
      <c r="P9" s="376">
        <v>3242338.82</v>
      </c>
    </row>
    <row r="10" spans="2:16">
      <c r="B10" s="274"/>
      <c r="C10" s="128" t="s">
        <v>109</v>
      </c>
      <c r="D10" s="128" t="s">
        <v>110</v>
      </c>
      <c r="E10" s="379">
        <v>713582</v>
      </c>
      <c r="F10" s="378">
        <v>625333</v>
      </c>
      <c r="G10" s="379">
        <v>629799</v>
      </c>
      <c r="H10" s="378">
        <v>46815481</v>
      </c>
      <c r="I10" s="379">
        <v>556768</v>
      </c>
      <c r="J10" s="378">
        <v>647406</v>
      </c>
      <c r="K10" s="379">
        <v>599709</v>
      </c>
      <c r="L10" s="378">
        <v>769371</v>
      </c>
      <c r="M10" s="379">
        <v>590028.23899999994</v>
      </c>
      <c r="N10" s="378">
        <v>580525.05700000003</v>
      </c>
      <c r="O10" s="379">
        <v>580717.03700000001</v>
      </c>
      <c r="P10" s="378">
        <v>581948.39800000004</v>
      </c>
    </row>
    <row r="11" spans="2:16">
      <c r="B11" s="274"/>
      <c r="C11" s="87" t="s">
        <v>77</v>
      </c>
      <c r="D11" s="87" t="s">
        <v>111</v>
      </c>
      <c r="E11" s="381">
        <v>2804848</v>
      </c>
      <c r="F11" s="380">
        <v>2588200</v>
      </c>
      <c r="G11" s="381">
        <v>2585492</v>
      </c>
      <c r="H11" s="380">
        <v>2827751</v>
      </c>
      <c r="I11" s="381">
        <v>2898667</v>
      </c>
      <c r="J11" s="380">
        <v>2740325</v>
      </c>
      <c r="K11" s="381">
        <v>2678434</v>
      </c>
      <c r="L11" s="380">
        <v>2633366</v>
      </c>
      <c r="M11" s="381">
        <v>2708841.6090000002</v>
      </c>
      <c r="N11" s="380">
        <v>2514193.5109999999</v>
      </c>
      <c r="O11" s="381">
        <v>2467855.8849999998</v>
      </c>
      <c r="P11" s="380">
        <v>2660390.4219999998</v>
      </c>
    </row>
    <row r="12" spans="2:16" ht="22.8" customHeight="1">
      <c r="B12" s="274"/>
      <c r="C12" s="88" t="s">
        <v>112</v>
      </c>
      <c r="D12" s="88" t="s">
        <v>113</v>
      </c>
      <c r="E12" s="377">
        <v>2149158</v>
      </c>
      <c r="F12" s="376">
        <v>2294196</v>
      </c>
      <c r="G12" s="377">
        <v>2345511</v>
      </c>
      <c r="H12" s="376">
        <v>2346371</v>
      </c>
      <c r="I12" s="377">
        <v>2358677</v>
      </c>
      <c r="J12" s="376">
        <v>2650602</v>
      </c>
      <c r="K12" s="377">
        <v>2651921</v>
      </c>
      <c r="L12" s="376">
        <v>2368052</v>
      </c>
      <c r="M12" s="377">
        <v>2514261.9309999999</v>
      </c>
      <c r="N12" s="376">
        <v>2655099.986</v>
      </c>
      <c r="O12" s="377">
        <v>2443000.4959999998</v>
      </c>
      <c r="P12" s="376">
        <v>2572531.9369999999</v>
      </c>
    </row>
    <row r="13" spans="2:16">
      <c r="B13" s="274"/>
      <c r="C13" s="232" t="s">
        <v>79</v>
      </c>
      <c r="D13" s="232" t="s">
        <v>114</v>
      </c>
      <c r="E13" s="377">
        <v>655690</v>
      </c>
      <c r="F13" s="376">
        <v>294004</v>
      </c>
      <c r="G13" s="377">
        <v>239981</v>
      </c>
      <c r="H13" s="376">
        <v>481380</v>
      </c>
      <c r="I13" s="377">
        <v>539989</v>
      </c>
      <c r="J13" s="376">
        <v>89722</v>
      </c>
      <c r="K13" s="377">
        <v>26513</v>
      </c>
      <c r="L13" s="376">
        <v>265313</v>
      </c>
      <c r="M13" s="377">
        <v>194579.67800000001</v>
      </c>
      <c r="N13" s="376">
        <v>-140906.47500000001</v>
      </c>
      <c r="O13" s="377">
        <v>24855.388999999999</v>
      </c>
      <c r="P13" s="376">
        <v>87858.485000000001</v>
      </c>
    </row>
    <row r="14" spans="2:16">
      <c r="B14" s="274"/>
      <c r="C14" s="102" t="s">
        <v>115</v>
      </c>
      <c r="D14" s="102" t="s">
        <v>116</v>
      </c>
      <c r="E14" s="450">
        <v>64041</v>
      </c>
      <c r="F14" s="451">
        <v>38001</v>
      </c>
      <c r="G14" s="450">
        <v>85523</v>
      </c>
      <c r="H14" s="451">
        <v>149185</v>
      </c>
      <c r="I14" s="450">
        <v>67337</v>
      </c>
      <c r="J14" s="451">
        <v>111708</v>
      </c>
      <c r="K14" s="450">
        <v>78069</v>
      </c>
      <c r="L14" s="451">
        <v>140738</v>
      </c>
      <c r="M14" s="450">
        <v>129828.841</v>
      </c>
      <c r="N14" s="451">
        <v>77668.040999999997</v>
      </c>
      <c r="O14" s="450">
        <v>77118.486999999994</v>
      </c>
      <c r="P14" s="451">
        <v>65519.214999999997</v>
      </c>
    </row>
    <row r="15" spans="2:16">
      <c r="B15" s="274"/>
      <c r="C15" s="128" t="s">
        <v>122</v>
      </c>
      <c r="D15" s="128" t="s">
        <v>123</v>
      </c>
      <c r="E15" s="379">
        <v>23569</v>
      </c>
      <c r="F15" s="378">
        <v>318421</v>
      </c>
      <c r="G15" s="379">
        <v>21658</v>
      </c>
      <c r="H15" s="378">
        <v>137530</v>
      </c>
      <c r="I15" s="379">
        <v>32104</v>
      </c>
      <c r="J15" s="378">
        <v>-26540</v>
      </c>
      <c r="K15" s="379">
        <v>231</v>
      </c>
      <c r="L15" s="378">
        <v>586</v>
      </c>
      <c r="M15" s="379">
        <v>848.346</v>
      </c>
      <c r="N15" s="378">
        <v>2549.7379999999998</v>
      </c>
      <c r="O15" s="379">
        <v>16699.440999999999</v>
      </c>
      <c r="P15" s="378">
        <v>-7502.4350000000004</v>
      </c>
    </row>
    <row r="16" spans="2:16">
      <c r="B16" s="274"/>
      <c r="C16" s="232" t="s">
        <v>60</v>
      </c>
      <c r="D16" s="232" t="s">
        <v>124</v>
      </c>
      <c r="E16" s="377">
        <v>696163</v>
      </c>
      <c r="F16" s="376">
        <v>13584</v>
      </c>
      <c r="G16" s="377">
        <v>303846</v>
      </c>
      <c r="H16" s="376">
        <v>493034</v>
      </c>
      <c r="I16" s="377">
        <v>575223</v>
      </c>
      <c r="J16" s="376">
        <v>227971</v>
      </c>
      <c r="K16" s="377">
        <v>104350</v>
      </c>
      <c r="L16" s="376">
        <v>405465</v>
      </c>
      <c r="M16" s="377">
        <v>323560.17300000001</v>
      </c>
      <c r="N16" s="376">
        <v>-65788.172000000006</v>
      </c>
      <c r="O16" s="377">
        <v>85274.434999999998</v>
      </c>
      <c r="P16" s="376">
        <v>160880.13500000001</v>
      </c>
    </row>
    <row r="17" spans="2:16">
      <c r="B17" s="274"/>
      <c r="C17" s="128" t="s">
        <v>125</v>
      </c>
      <c r="D17" s="128" t="s">
        <v>126</v>
      </c>
      <c r="E17" s="379">
        <v>71159</v>
      </c>
      <c r="F17" s="378">
        <v>1016265</v>
      </c>
      <c r="G17" s="379">
        <v>352408</v>
      </c>
      <c r="H17" s="378">
        <v>1503630</v>
      </c>
      <c r="I17" s="379">
        <v>323667</v>
      </c>
      <c r="J17" s="378">
        <v>51073</v>
      </c>
      <c r="K17" s="379">
        <v>12097</v>
      </c>
      <c r="L17" s="378">
        <v>157557</v>
      </c>
      <c r="M17" s="379">
        <v>382483.84299999999</v>
      </c>
      <c r="N17" s="378">
        <v>46465.076999999997</v>
      </c>
      <c r="O17" s="379">
        <v>-177.31200000000001</v>
      </c>
      <c r="P17" s="378">
        <v>1839.973</v>
      </c>
    </row>
    <row r="18" spans="2:16">
      <c r="B18" s="274"/>
      <c r="C18" s="128" t="s">
        <v>127</v>
      </c>
      <c r="D18" s="128" t="s">
        <v>128</v>
      </c>
      <c r="E18" s="379">
        <v>33347</v>
      </c>
      <c r="F18" s="378">
        <v>64076</v>
      </c>
      <c r="G18" s="379">
        <v>32432</v>
      </c>
      <c r="H18" s="378">
        <v>144144</v>
      </c>
      <c r="I18" s="379">
        <v>3870</v>
      </c>
      <c r="J18" s="378">
        <v>93946</v>
      </c>
      <c r="K18" s="379">
        <v>6357</v>
      </c>
      <c r="L18" s="378">
        <v>166496</v>
      </c>
      <c r="M18" s="379">
        <v>84114.698999999993</v>
      </c>
      <c r="N18" s="378">
        <v>65471.896000000001</v>
      </c>
      <c r="O18" s="379">
        <v>21079.536</v>
      </c>
      <c r="P18" s="378">
        <v>629807.978</v>
      </c>
    </row>
    <row r="19" spans="2:16">
      <c r="B19" s="274"/>
      <c r="C19" s="232" t="s">
        <v>132</v>
      </c>
      <c r="D19" s="232" t="s">
        <v>133</v>
      </c>
      <c r="E19" s="377">
        <v>733975</v>
      </c>
      <c r="F19" s="376">
        <v>965774</v>
      </c>
      <c r="G19" s="377">
        <v>623822</v>
      </c>
      <c r="H19" s="376">
        <v>1852521</v>
      </c>
      <c r="I19" s="377">
        <v>895020</v>
      </c>
      <c r="J19" s="376">
        <v>185097</v>
      </c>
      <c r="K19" s="377">
        <v>110090</v>
      </c>
      <c r="L19" s="376">
        <v>396526</v>
      </c>
      <c r="M19" s="377">
        <v>621929.31700000004</v>
      </c>
      <c r="N19" s="376">
        <v>-84794.990999999995</v>
      </c>
      <c r="O19" s="377">
        <v>64017.587</v>
      </c>
      <c r="P19" s="376">
        <v>-467087.87</v>
      </c>
    </row>
    <row r="20" spans="2:16">
      <c r="B20" s="274"/>
      <c r="C20" s="87" t="s">
        <v>385</v>
      </c>
      <c r="D20" s="87" t="s">
        <v>386</v>
      </c>
      <c r="E20" s="381">
        <v>216267</v>
      </c>
      <c r="F20" s="380">
        <v>482133</v>
      </c>
      <c r="G20" s="381">
        <v>154311</v>
      </c>
      <c r="H20" s="380">
        <v>729100</v>
      </c>
      <c r="I20" s="381">
        <v>276772</v>
      </c>
      <c r="J20" s="380">
        <v>156062</v>
      </c>
      <c r="K20" s="381">
        <v>132090</v>
      </c>
      <c r="L20" s="380">
        <v>99267</v>
      </c>
      <c r="M20" s="381">
        <v>306778.875</v>
      </c>
      <c r="N20" s="380">
        <v>36865.127</v>
      </c>
      <c r="O20" s="381">
        <v>27478.441999999999</v>
      </c>
      <c r="P20" s="380">
        <v>201814.53599999999</v>
      </c>
    </row>
    <row r="21" spans="2:16">
      <c r="B21" s="274"/>
      <c r="C21" s="232" t="s">
        <v>63</v>
      </c>
      <c r="D21" s="232" t="s">
        <v>140</v>
      </c>
      <c r="E21" s="377">
        <v>517708</v>
      </c>
      <c r="F21" s="376">
        <v>483641</v>
      </c>
      <c r="G21" s="377">
        <v>469510</v>
      </c>
      <c r="H21" s="376">
        <v>1123421</v>
      </c>
      <c r="I21" s="377">
        <v>618248</v>
      </c>
      <c r="J21" s="376">
        <v>29035</v>
      </c>
      <c r="K21" s="377">
        <v>-22000</v>
      </c>
      <c r="L21" s="376">
        <v>297259</v>
      </c>
      <c r="M21" s="377">
        <v>315150.44199999998</v>
      </c>
      <c r="N21" s="376">
        <v>-121660.118</v>
      </c>
      <c r="O21" s="377">
        <v>36539.144999999997</v>
      </c>
      <c r="P21" s="376">
        <v>-668902.40599999996</v>
      </c>
    </row>
    <row r="22" spans="2:16">
      <c r="B22" s="274"/>
      <c r="C22" s="7" t="s">
        <v>141</v>
      </c>
      <c r="D22" s="7" t="s">
        <v>142</v>
      </c>
      <c r="E22" s="383">
        <v>16681</v>
      </c>
      <c r="F22" s="382">
        <v>28752</v>
      </c>
      <c r="G22" s="383">
        <v>15671</v>
      </c>
      <c r="H22" s="382">
        <v>-3802</v>
      </c>
      <c r="I22" s="383">
        <v>-436</v>
      </c>
      <c r="J22" s="382">
        <v>-42473</v>
      </c>
      <c r="K22" s="383">
        <v>-1722</v>
      </c>
      <c r="L22" s="382">
        <v>1036</v>
      </c>
      <c r="M22" s="383">
        <v>4371.125</v>
      </c>
      <c r="N22" s="382">
        <v>10669.615</v>
      </c>
      <c r="O22" s="383">
        <v>4480.085</v>
      </c>
      <c r="P22" s="382">
        <v>15069.51</v>
      </c>
    </row>
    <row r="23" spans="2:16">
      <c r="B23" s="274"/>
      <c r="C23" s="232" t="s">
        <v>143</v>
      </c>
      <c r="D23" s="232" t="s">
        <v>144</v>
      </c>
      <c r="E23" s="377">
        <v>501027</v>
      </c>
      <c r="F23" s="376">
        <v>454888</v>
      </c>
      <c r="G23" s="377">
        <v>453838</v>
      </c>
      <c r="H23" s="376">
        <v>1127223</v>
      </c>
      <c r="I23" s="377">
        <v>618685</v>
      </c>
      <c r="J23" s="376">
        <v>71509</v>
      </c>
      <c r="K23" s="377">
        <v>-20277</v>
      </c>
      <c r="L23" s="376">
        <v>296222</v>
      </c>
      <c r="M23" s="377">
        <v>310779.31699999998</v>
      </c>
      <c r="N23" s="376">
        <v>-132329.73300000001</v>
      </c>
      <c r="O23" s="377">
        <v>32059.06</v>
      </c>
      <c r="P23" s="376">
        <v>-683971.91599999997</v>
      </c>
    </row>
    <row r="26" spans="2:16">
      <c r="B26" s="56" t="s">
        <v>921</v>
      </c>
      <c r="C26" s="55" t="s">
        <v>92</v>
      </c>
    </row>
    <row r="27" spans="2:16">
      <c r="B27" s="56"/>
      <c r="C27" s="55"/>
    </row>
    <row r="28" spans="2:16">
      <c r="B28" s="56" t="s">
        <v>32</v>
      </c>
      <c r="C28" s="55" t="s">
        <v>754</v>
      </c>
    </row>
    <row r="29" spans="2:16">
      <c r="C29" s="55"/>
    </row>
    <row r="30" spans="2:16">
      <c r="B30" s="55"/>
      <c r="C30" s="55"/>
    </row>
    <row r="31" spans="2:16">
      <c r="C31" s="55"/>
    </row>
    <row r="32" spans="2:16">
      <c r="C32" s="55"/>
    </row>
  </sheetData>
  <mergeCells count="1">
    <mergeCell ref="C7:C8"/>
  </mergeCells>
  <phoneticPr fontId="3"/>
  <printOptions horizontalCentered="1"/>
  <pageMargins left="0.25" right="0.25" top="0.75" bottom="0.75" header="0.3" footer="0.3"/>
  <pageSetup paperSize="9" scale="91" orientation="landscape" r:id="rId1"/>
  <headerFooter differentFirst="1">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事業年度比較→</vt:lpstr>
      <vt:lpstr>連結PL</vt:lpstr>
      <vt:lpstr>連結BS</vt:lpstr>
      <vt:lpstr>連結CI_7年</vt:lpstr>
      <vt:lpstr>連結CF_7年</vt:lpstr>
      <vt:lpstr>連結Seg</vt:lpstr>
      <vt:lpstr>四半期比較→</vt:lpstr>
      <vt:lpstr>連結PL_四半期</vt:lpstr>
      <vt:lpstr>連結Seg_四半期</vt:lpstr>
      <vt:lpstr>その他→</vt:lpstr>
      <vt:lpstr>株式</vt:lpstr>
      <vt:lpstr>経営指標</vt:lpstr>
      <vt:lpstr>Data</vt:lpstr>
      <vt:lpstr>提出用メモ</vt:lpstr>
      <vt:lpstr>Data!Print_Area</vt:lpstr>
      <vt:lpstr>その他→!Print_Area</vt:lpstr>
      <vt:lpstr>株式!Print_Area</vt:lpstr>
      <vt:lpstr>経営指標!Print_Area</vt:lpstr>
      <vt:lpstr>四半期比較→!Print_Area</vt:lpstr>
      <vt:lpstr>事業年度比較→!Print_Area</vt:lpstr>
      <vt:lpstr>表紙!Print_Area</vt:lpstr>
      <vt:lpstr>連結BS!Print_Area</vt:lpstr>
      <vt:lpstr>連結CF_7年!Print_Area</vt:lpstr>
      <vt:lpstr>連結CI_7年!Print_Area</vt:lpstr>
      <vt:lpstr>連結PL!Print_Area</vt:lpstr>
      <vt:lpstr>連結PL_四半期!Print_Area</vt:lpstr>
      <vt:lpstr>連結Seg!Print_Area</vt:lpstr>
      <vt:lpstr>連結Seg_四半期!Print_Area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里奈穂子</dc:creator>
  <cp:lastModifiedBy>Omata Kaori</cp:lastModifiedBy>
  <cp:lastPrinted>2025-03-25T10:17:02Z</cp:lastPrinted>
  <dcterms:created xsi:type="dcterms:W3CDTF">2022-12-27T03:36:02Z</dcterms:created>
  <dcterms:modified xsi:type="dcterms:W3CDTF">2025-03-26T06:47:51Z</dcterms:modified>
</cp:coreProperties>
</file>